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620" windowHeight="9690" tabRatio="673"/>
  </bookViews>
  <sheets>
    <sheet name="3" sheetId="24" r:id="rId1"/>
  </sheets>
  <definedNames>
    <definedName name="_xlnm.Print_Area" localSheetId="0">'3'!$A$1:$F$159</definedName>
    <definedName name="_xlnm.Print_Titles" localSheetId="0">'3'!$1:$6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4" l="1"/>
  <c r="E147" i="24"/>
  <c r="D147" i="24"/>
  <c r="C147" i="24"/>
  <c r="B147" i="24"/>
  <c r="F140" i="24"/>
  <c r="E140" i="24"/>
  <c r="D140" i="24"/>
  <c r="C140" i="24"/>
  <c r="B140" i="24"/>
  <c r="F133" i="24"/>
  <c r="E133" i="24"/>
  <c r="D133" i="24"/>
  <c r="C133" i="24"/>
  <c r="B133" i="24"/>
  <c r="F126" i="24"/>
  <c r="E126" i="24"/>
  <c r="D126" i="24"/>
  <c r="D119" i="24" s="1"/>
  <c r="C126" i="24"/>
  <c r="C119" i="24" s="1"/>
  <c r="B126" i="24"/>
  <c r="B119" i="24" s="1"/>
  <c r="F125" i="24"/>
  <c r="E125" i="24"/>
  <c r="D125" i="24"/>
  <c r="C125" i="24"/>
  <c r="B125" i="24"/>
  <c r="F124" i="24"/>
  <c r="E124" i="24"/>
  <c r="D124" i="24"/>
  <c r="C124" i="24"/>
  <c r="B124" i="24"/>
  <c r="F123" i="24"/>
  <c r="E123" i="24"/>
  <c r="D123" i="24"/>
  <c r="C123" i="24"/>
  <c r="B123" i="24"/>
  <c r="F122" i="24"/>
  <c r="E122" i="24"/>
  <c r="D122" i="24"/>
  <c r="C122" i="24"/>
  <c r="B122" i="24"/>
  <c r="F121" i="24"/>
  <c r="E121" i="24"/>
  <c r="D121" i="24"/>
  <c r="C121" i="24"/>
  <c r="B121" i="24"/>
  <c r="F120" i="24"/>
  <c r="E120" i="24"/>
  <c r="D120" i="24"/>
  <c r="C120" i="24"/>
  <c r="B120" i="24"/>
  <c r="F118" i="24"/>
  <c r="E118" i="24"/>
  <c r="D118" i="24"/>
  <c r="D104" i="24" s="1"/>
  <c r="C118" i="24"/>
  <c r="B118" i="24"/>
  <c r="F117" i="24"/>
  <c r="F103" i="24" s="1"/>
  <c r="E117" i="24"/>
  <c r="E103" i="24" s="1"/>
  <c r="D117" i="24"/>
  <c r="D103" i="24" s="1"/>
  <c r="C117" i="24"/>
  <c r="C103" i="24" s="1"/>
  <c r="B117" i="24"/>
  <c r="B103" i="24" s="1"/>
  <c r="F116" i="24"/>
  <c r="F102" i="24" s="1"/>
  <c r="E116" i="24"/>
  <c r="E102" i="24" s="1"/>
  <c r="D116" i="24"/>
  <c r="C116" i="24"/>
  <c r="B116" i="24"/>
  <c r="F115" i="24"/>
  <c r="F101" i="24" s="1"/>
  <c r="E115" i="24"/>
  <c r="E101" i="24" s="1"/>
  <c r="D115" i="24"/>
  <c r="D101" i="24" s="1"/>
  <c r="C115" i="24"/>
  <c r="C101" i="24" s="1"/>
  <c r="B115" i="24"/>
  <c r="B101" i="24" s="1"/>
  <c r="F114" i="24"/>
  <c r="F100" i="24" s="1"/>
  <c r="E114" i="24"/>
  <c r="E100" i="24" s="1"/>
  <c r="D114" i="24"/>
  <c r="D100" i="24" s="1"/>
  <c r="C114" i="24"/>
  <c r="C100" i="24" s="1"/>
  <c r="B114" i="24"/>
  <c r="F113" i="24"/>
  <c r="E113" i="24"/>
  <c r="E99" i="24" s="1"/>
  <c r="D113" i="24"/>
  <c r="D99" i="24" s="1"/>
  <c r="C113" i="24"/>
  <c r="C99" i="24" s="1"/>
  <c r="B113" i="24"/>
  <c r="B99" i="24" s="1"/>
  <c r="F105" i="24"/>
  <c r="E105" i="24"/>
  <c r="D105" i="24"/>
  <c r="C105" i="24"/>
  <c r="B105" i="24"/>
  <c r="F104" i="24"/>
  <c r="E104" i="24"/>
  <c r="C104" i="24"/>
  <c r="B104" i="24"/>
  <c r="D102" i="24"/>
  <c r="C102" i="24"/>
  <c r="B102" i="24"/>
  <c r="B100" i="24"/>
  <c r="F99" i="24"/>
  <c r="F91" i="24"/>
  <c r="E91" i="24"/>
  <c r="D91" i="24"/>
  <c r="C91" i="24"/>
  <c r="B91" i="24"/>
  <c r="F90" i="24"/>
  <c r="E90" i="24"/>
  <c r="D90" i="24"/>
  <c r="C90" i="24"/>
  <c r="B90" i="24"/>
  <c r="F89" i="24"/>
  <c r="E89" i="24"/>
  <c r="D89" i="24"/>
  <c r="C89" i="24"/>
  <c r="B89" i="24"/>
  <c r="F88" i="24"/>
  <c r="E88" i="24"/>
  <c r="D88" i="24"/>
  <c r="C88" i="24"/>
  <c r="B88" i="24"/>
  <c r="F87" i="24"/>
  <c r="E87" i="24"/>
  <c r="D87" i="24"/>
  <c r="C87" i="24"/>
  <c r="B87" i="24"/>
  <c r="F86" i="24"/>
  <c r="E86" i="24"/>
  <c r="D86" i="24"/>
  <c r="C86" i="24"/>
  <c r="B86" i="24"/>
  <c r="F85" i="24"/>
  <c r="E85" i="24"/>
  <c r="D85" i="24"/>
  <c r="D84" i="24" s="1"/>
  <c r="C85" i="24"/>
  <c r="B85" i="24"/>
  <c r="F83" i="24"/>
  <c r="E83" i="24"/>
  <c r="D83" i="24"/>
  <c r="C83" i="24"/>
  <c r="B83" i="24"/>
  <c r="F82" i="24"/>
  <c r="E82" i="24"/>
  <c r="D82" i="24"/>
  <c r="C82" i="24"/>
  <c r="B82" i="24"/>
  <c r="F81" i="24"/>
  <c r="E81" i="24"/>
  <c r="D81" i="24"/>
  <c r="C81" i="24"/>
  <c r="B81" i="24"/>
  <c r="F80" i="24"/>
  <c r="E80" i="24"/>
  <c r="D80" i="24"/>
  <c r="C80" i="24"/>
  <c r="B80" i="24"/>
  <c r="F79" i="24"/>
  <c r="E79" i="24"/>
  <c r="D79" i="24"/>
  <c r="C79" i="24"/>
  <c r="B79" i="24"/>
  <c r="F78" i="24"/>
  <c r="E78" i="24"/>
  <c r="D78" i="24"/>
  <c r="C78" i="24"/>
  <c r="B78" i="24"/>
  <c r="F76" i="24"/>
  <c r="E76" i="24"/>
  <c r="D76" i="24"/>
  <c r="C76" i="24"/>
  <c r="B76" i="24"/>
  <c r="F75" i="24"/>
  <c r="E75" i="24"/>
  <c r="D75" i="24"/>
  <c r="C75" i="24"/>
  <c r="B75" i="24"/>
  <c r="F74" i="24"/>
  <c r="E74" i="24"/>
  <c r="D74" i="24"/>
  <c r="C74" i="24"/>
  <c r="B74" i="24"/>
  <c r="F73" i="24"/>
  <c r="E73" i="24"/>
  <c r="D73" i="24"/>
  <c r="C73" i="24"/>
  <c r="B73" i="24"/>
  <c r="F72" i="24"/>
  <c r="E72" i="24"/>
  <c r="D72" i="24"/>
  <c r="C72" i="24"/>
  <c r="B72" i="24"/>
  <c r="F71" i="24"/>
  <c r="F70" i="24" s="1"/>
  <c r="E71" i="24"/>
  <c r="D71" i="24"/>
  <c r="C71" i="24"/>
  <c r="C70" i="24" s="1"/>
  <c r="B71" i="24"/>
  <c r="F63" i="24"/>
  <c r="E63" i="24"/>
  <c r="D63" i="24"/>
  <c r="C63" i="24"/>
  <c r="B63" i="24"/>
  <c r="F56" i="24"/>
  <c r="E56" i="24"/>
  <c r="D56" i="24"/>
  <c r="C56" i="24"/>
  <c r="B56" i="24"/>
  <c r="F49" i="24"/>
  <c r="E49" i="24"/>
  <c r="D49" i="24"/>
  <c r="C49" i="24"/>
  <c r="B49" i="24"/>
  <c r="F48" i="24"/>
  <c r="E48" i="24"/>
  <c r="D48" i="24"/>
  <c r="D13" i="24" s="1"/>
  <c r="C48" i="24"/>
  <c r="B48" i="24"/>
  <c r="F47" i="24"/>
  <c r="F12" i="24" s="1"/>
  <c r="E47" i="24"/>
  <c r="E12" i="24" s="1"/>
  <c r="D47" i="24"/>
  <c r="C47" i="24"/>
  <c r="B47" i="24"/>
  <c r="F46" i="24"/>
  <c r="E46" i="24"/>
  <c r="D46" i="24"/>
  <c r="C46" i="24"/>
  <c r="B46" i="24"/>
  <c r="B11" i="24" s="1"/>
  <c r="F45" i="24"/>
  <c r="E45" i="24"/>
  <c r="D45" i="24"/>
  <c r="D10" i="24" s="1"/>
  <c r="C45" i="24"/>
  <c r="B45" i="24"/>
  <c r="F44" i="24"/>
  <c r="E44" i="24"/>
  <c r="D44" i="24"/>
  <c r="C44" i="24"/>
  <c r="B44" i="24"/>
  <c r="F43" i="24"/>
  <c r="E43" i="24"/>
  <c r="D43" i="24"/>
  <c r="C43" i="24"/>
  <c r="B43" i="24"/>
  <c r="B8" i="24" s="1"/>
  <c r="F35" i="24"/>
  <c r="E35" i="24"/>
  <c r="D35" i="24"/>
  <c r="C35" i="24"/>
  <c r="B35" i="24"/>
  <c r="F28" i="24"/>
  <c r="E28" i="24"/>
  <c r="D28" i="24"/>
  <c r="C28" i="24"/>
  <c r="B28" i="24"/>
  <c r="F21" i="24"/>
  <c r="E21" i="24"/>
  <c r="D21" i="24"/>
  <c r="C21" i="24"/>
  <c r="B21" i="24"/>
  <c r="F20" i="24"/>
  <c r="E20" i="24"/>
  <c r="D20" i="24"/>
  <c r="C20" i="24"/>
  <c r="C13" i="24" s="1"/>
  <c r="B20" i="24"/>
  <c r="F19" i="24"/>
  <c r="E19" i="24"/>
  <c r="D19" i="24"/>
  <c r="C19" i="24"/>
  <c r="C12" i="24" s="1"/>
  <c r="B19" i="24"/>
  <c r="B12" i="24" s="1"/>
  <c r="F18" i="24"/>
  <c r="F11" i="24" s="1"/>
  <c r="E18" i="24"/>
  <c r="E11" i="24" s="1"/>
  <c r="D18" i="24"/>
  <c r="C18" i="24"/>
  <c r="B18" i="24"/>
  <c r="F17" i="24"/>
  <c r="F10" i="24" s="1"/>
  <c r="E17" i="24"/>
  <c r="D17" i="24"/>
  <c r="C17" i="24"/>
  <c r="B17" i="24"/>
  <c r="F16" i="24"/>
  <c r="F9" i="24" s="1"/>
  <c r="E16" i="24"/>
  <c r="E9" i="24" s="1"/>
  <c r="D16" i="24"/>
  <c r="D9" i="24" s="1"/>
  <c r="C16" i="24"/>
  <c r="C9" i="24" s="1"/>
  <c r="B16" i="24"/>
  <c r="F15" i="24"/>
  <c r="E15" i="24"/>
  <c r="D15" i="24"/>
  <c r="C15" i="24"/>
  <c r="B15" i="24"/>
  <c r="D12" i="24"/>
  <c r="E119" i="24" l="1"/>
  <c r="F119" i="24"/>
  <c r="F98" i="24"/>
  <c r="B112" i="24"/>
  <c r="E112" i="24"/>
  <c r="B98" i="24"/>
  <c r="E98" i="24"/>
  <c r="C42" i="24"/>
  <c r="C10" i="24"/>
  <c r="E8" i="24"/>
  <c r="E13" i="24"/>
  <c r="C11" i="24"/>
  <c r="B9" i="24"/>
  <c r="D11" i="24"/>
  <c r="F13" i="24"/>
  <c r="D77" i="24"/>
  <c r="D70" i="24"/>
  <c r="D42" i="24"/>
  <c r="E42" i="24"/>
  <c r="B13" i="24"/>
  <c r="F42" i="24"/>
  <c r="E10" i="24"/>
  <c r="D8" i="24"/>
  <c r="C8" i="24"/>
  <c r="B10" i="24"/>
  <c r="E84" i="24"/>
  <c r="F84" i="24"/>
  <c r="B84" i="24"/>
  <c r="C84" i="24"/>
  <c r="C77" i="24"/>
  <c r="F77" i="24"/>
  <c r="E77" i="24"/>
  <c r="B77" i="24"/>
  <c r="E14" i="24"/>
  <c r="F14" i="24"/>
  <c r="B70" i="24"/>
  <c r="E70" i="24"/>
  <c r="E7" i="24"/>
  <c r="C98" i="24"/>
  <c r="D98" i="24"/>
  <c r="C112" i="24"/>
  <c r="B14" i="24"/>
  <c r="D112" i="24"/>
  <c r="C14" i="24"/>
  <c r="D14" i="24"/>
  <c r="B42" i="24"/>
  <c r="F112" i="24"/>
  <c r="F8" i="24"/>
  <c r="E155" i="24" l="1"/>
  <c r="B7" i="24"/>
  <c r="B155" i="24" s="1"/>
  <c r="C7" i="24"/>
  <c r="D7" i="24"/>
  <c r="F7" i="24"/>
  <c r="F155" i="24" s="1"/>
  <c r="C155" i="24"/>
  <c r="D155" i="24"/>
</calcChain>
</file>

<file path=xl/sharedStrings.xml><?xml version="1.0" encoding="utf-8"?>
<sst xmlns="http://schemas.openxmlformats.org/spreadsheetml/2006/main" count="160" uniqueCount="61">
  <si>
    <t>Resumen de la Balanza de Pagos</t>
  </si>
  <si>
    <t>(P) Cifras preliminares.</t>
  </si>
  <si>
    <t>Partida y sector</t>
  </si>
  <si>
    <t>Cuadro 3.  RESUMEN DE LA BALANZA DE PAGOS DE PANAMÁ,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</si>
  <si>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</si>
  <si>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</si>
  <si>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</si>
  <si>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</si>
  <si>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</si>
  <si>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</si>
  <si>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</si>
  <si>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</si>
  <si>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</si>
  <si>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</si>
  <si>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</si>
  <si>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</si>
  <si>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</si>
  <si>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</si>
  <si>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</si>
  <si>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</si>
  <si>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</si>
  <si>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</si>
  <si>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</si>
  <si>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</si>
  <si>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</si>
  <si>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</si>
  <si>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</si>
  <si>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</si>
  <si>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</si>
  <si>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</si>
  <si>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</si>
  <si>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</si>
  <si>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</si>
  <si>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</si>
  <si>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</si>
  <si>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</si>
  <si>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</si>
  <si>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</si>
  <si>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</si>
  <si>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</si>
  <si>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</si>
  <si>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</si>
  <si>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</si>
  <si>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</si>
  <si>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</si>
  <si>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</si>
  <si>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</si>
  <si>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</si>
  <si>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</si>
  <si>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</si>
  <si>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</si>
  <si>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</si>
  <si>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</si>
  <si>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</si>
  <si>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NOTA: Las diferencias que se observen entre el total y los parciales se deben al redondeo.</t>
  </si>
  <si>
    <t>2020 (P)</t>
  </si>
  <si>
    <t>2021 (P)</t>
  </si>
  <si>
    <t>(En millones de balboas)</t>
  </si>
  <si>
    <t>0.0 Cantidad menor a la mitad de la unidad o fracción decimal adoptada, para la expresión del dato.</t>
  </si>
  <si>
    <t>SEGÚN PARTIDA Y SECTOR: AÑOS 2018-22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</si>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</sst>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1" fillId="0" borderId="12" xfId="0" applyNumberFormat="1" applyFont="1" applyFill="1" applyBorder="1"/>
    <xf numFmtId="0" fontId="1" fillId="0" borderId="7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21" t="s">
        <v>3</v>
      </c>
      <c r="B1" s="21"/>
      <c r="C1" s="21"/>
      <c r="D1" s="21"/>
      <c r="E1" s="21"/>
      <c r="F1" s="21"/>
    </row>
    <row r="2" spans="1:6" ht="15" customHeight="1" x14ac:dyDescent="0.2">
      <c r="A2" s="21" t="s">
        <v>59</v>
      </c>
      <c r="B2" s="21"/>
      <c r="C2" s="21"/>
      <c r="D2" s="21"/>
      <c r="E2" s="21"/>
      <c r="F2" s="21"/>
    </row>
    <row r="3" spans="1:6" ht="9.9499999999999993" customHeight="1" x14ac:dyDescent="0.2"/>
    <row r="4" spans="1:6" ht="15" customHeight="1" x14ac:dyDescent="0.2">
      <c r="A4" s="1"/>
      <c r="B4" s="22" t="s">
        <v>0</v>
      </c>
      <c r="C4" s="23"/>
      <c r="D4" s="23"/>
      <c r="E4" s="23"/>
      <c r="F4" s="23"/>
    </row>
    <row r="5" spans="1:6" ht="15" customHeight="1" x14ac:dyDescent="0.2">
      <c r="A5" s="2" t="s">
        <v>2</v>
      </c>
      <c r="B5" s="24" t="s">
        <v>57</v>
      </c>
      <c r="C5" s="25"/>
      <c r="D5" s="25"/>
      <c r="E5" s="25"/>
      <c r="F5" s="25"/>
    </row>
    <row r="6" spans="1:6" ht="15" customHeight="1" x14ac:dyDescent="0.2">
      <c r="A6" s="3"/>
      <c r="B6" s="4">
        <v>2018</v>
      </c>
      <c r="C6" s="4">
        <v>2019</v>
      </c>
      <c r="D6" s="4" t="s">
        <v>55</v>
      </c>
      <c r="E6" s="4" t="s">
        <v>56</v>
      </c>
      <c r="F6" s="5" t="s">
        <v>60</v>
      </c>
    </row>
    <row r="7" spans="1:6" ht="24.95" customHeight="1" x14ac:dyDescent="0.2">
      <c r="A7" s="7" t="s">
        <v>4</v>
      </c>
      <c r="B7" s="8">
        <f t="shared" ref="B7" si="0">SUM(B8:B13)</f>
        <v>-5307.3605005199961</v>
      </c>
      <c r="C7" s="8">
        <f t="shared" ref="C7:F7" si="1">SUM(C8:C13)</f>
        <v>-3524.0007555999982</v>
      </c>
      <c r="D7" s="8">
        <f t="shared" si="1"/>
        <v>385.46090818999733</v>
      </c>
      <c r="E7" s="8">
        <f t="shared" si="1"/>
        <v>-778.77885476000029</v>
      </c>
      <c r="F7" s="9">
        <f t="shared" si="1"/>
        <v>-475.14594888999983</v>
      </c>
    </row>
    <row r="8" spans="1:6" ht="16.5" customHeight="1" x14ac:dyDescent="0.2">
      <c r="A8" s="10" t="s">
        <v>5</v>
      </c>
      <c r="B8" s="11">
        <f t="shared" ref="B8:F13" si="2">SUM(B15+B43+B92)</f>
        <v>-748.06746920999649</v>
      </c>
      <c r="C8" s="11">
        <f t="shared" si="2"/>
        <v>-485.82252125999912</v>
      </c>
      <c r="D8" s="11">
        <f t="shared" si="2"/>
        <v>-70.820056489999843</v>
      </c>
      <c r="E8" s="11">
        <f t="shared" si="2"/>
        <v>-823.66207895999833</v>
      </c>
      <c r="F8" s="12">
        <f t="shared" si="2"/>
        <v>-3083.2865784500027</v>
      </c>
    </row>
    <row r="9" spans="1:6" ht="16.5" customHeight="1" x14ac:dyDescent="0.2">
      <c r="A9" s="10" t="s">
        <v>6</v>
      </c>
      <c r="B9" s="11">
        <f t="shared" si="2"/>
        <v>-169.28236427000002</v>
      </c>
      <c r="C9" s="11">
        <f t="shared" si="2"/>
        <v>-569.17482159000019</v>
      </c>
      <c r="D9" s="11">
        <f t="shared" si="2"/>
        <v>-427.61002122000014</v>
      </c>
      <c r="E9" s="11">
        <f t="shared" si="2"/>
        <v>-526.39527288999989</v>
      </c>
      <c r="F9" s="12">
        <f t="shared" si="2"/>
        <v>-512.02614332000007</v>
      </c>
    </row>
    <row r="10" spans="1:6" ht="16.5" customHeight="1" x14ac:dyDescent="0.2">
      <c r="A10" s="10" t="s">
        <v>7</v>
      </c>
      <c r="B10" s="11">
        <f t="shared" si="2"/>
        <v>75.154844140000023</v>
      </c>
      <c r="C10" s="11">
        <f t="shared" si="2"/>
        <v>21.633141240000214</v>
      </c>
      <c r="D10" s="11">
        <f t="shared" si="2"/>
        <v>61.701994409999998</v>
      </c>
      <c r="E10" s="11">
        <f t="shared" si="2"/>
        <v>18.04100582999996</v>
      </c>
      <c r="F10" s="12">
        <f t="shared" si="2"/>
        <v>90.790479650000066</v>
      </c>
    </row>
    <row r="11" spans="1:6" ht="16.5" customHeight="1" x14ac:dyDescent="0.2">
      <c r="A11" s="10" t="s">
        <v>8</v>
      </c>
      <c r="B11" s="11">
        <f t="shared" si="2"/>
        <v>2933.9285880699999</v>
      </c>
      <c r="C11" s="11">
        <f t="shared" si="2"/>
        <v>3158.81984887</v>
      </c>
      <c r="D11" s="11">
        <f t="shared" si="2"/>
        <v>3364.8088699999994</v>
      </c>
      <c r="E11" s="11">
        <f t="shared" si="2"/>
        <v>3910.3520299999996</v>
      </c>
      <c r="F11" s="12">
        <f t="shared" si="2"/>
        <v>4228.9384300000002</v>
      </c>
    </row>
    <row r="12" spans="1:6" ht="16.5" customHeight="1" x14ac:dyDescent="0.2">
      <c r="A12" s="10" t="s">
        <v>9</v>
      </c>
      <c r="B12" s="11">
        <f t="shared" si="2"/>
        <v>-943.04199248999998</v>
      </c>
      <c r="C12" s="11">
        <f t="shared" si="2"/>
        <v>-1039.8217435499998</v>
      </c>
      <c r="D12" s="11">
        <f t="shared" si="2"/>
        <v>-1153.6105000000002</v>
      </c>
      <c r="E12" s="11">
        <f t="shared" si="2"/>
        <v>-1308.6432</v>
      </c>
      <c r="F12" s="12">
        <f t="shared" si="2"/>
        <v>-1413.5889</v>
      </c>
    </row>
    <row r="13" spans="1:6" ht="16.5" customHeight="1" x14ac:dyDescent="0.2">
      <c r="A13" s="10" t="s">
        <v>10</v>
      </c>
      <c r="B13" s="11">
        <f t="shared" si="2"/>
        <v>-6456.0521067599993</v>
      </c>
      <c r="C13" s="11">
        <f t="shared" si="2"/>
        <v>-4609.6346593099988</v>
      </c>
      <c r="D13" s="11">
        <f t="shared" si="2"/>
        <v>-1389.0093785100019</v>
      </c>
      <c r="E13" s="11">
        <f t="shared" si="2"/>
        <v>-2048.4713387400016</v>
      </c>
      <c r="F13" s="12">
        <f t="shared" si="2"/>
        <v>214.02676323000281</v>
      </c>
    </row>
    <row r="14" spans="1:6" ht="21" customHeight="1" x14ac:dyDescent="0.2">
      <c r="A14" s="13" t="s">
        <v>11</v>
      </c>
      <c r="B14" s="14">
        <f t="shared" ref="B14" si="3">SUM(B15:B20)</f>
        <v>30100.305054129996</v>
      </c>
      <c r="C14" s="14">
        <f t="shared" ref="C14:F14" si="4">SUM(C15:C20)</f>
        <v>29977.15431382</v>
      </c>
      <c r="D14" s="14">
        <f t="shared" si="4"/>
        <v>20784.470390359998</v>
      </c>
      <c r="E14" s="14">
        <f t="shared" si="4"/>
        <v>28261.713214449999</v>
      </c>
      <c r="F14" s="15">
        <f t="shared" si="4"/>
        <v>37161.663702980004</v>
      </c>
    </row>
    <row r="15" spans="1:6" ht="16.5" customHeight="1" x14ac:dyDescent="0.2">
      <c r="A15" s="10" t="s">
        <v>5</v>
      </c>
      <c r="B15" s="11">
        <f t="shared" ref="B15:F20" si="5">SUM(B22+B29+B36)</f>
        <v>9820.2438675900012</v>
      </c>
      <c r="C15" s="11">
        <f t="shared" si="5"/>
        <v>8825.5851002300005</v>
      </c>
      <c r="D15" s="11">
        <f t="shared" si="5"/>
        <v>7098.3527989199993</v>
      </c>
      <c r="E15" s="11">
        <f t="shared" si="5"/>
        <v>8585.1005636100017</v>
      </c>
      <c r="F15" s="12">
        <f t="shared" si="5"/>
        <v>10534.251699389999</v>
      </c>
    </row>
    <row r="16" spans="1:6" ht="16.5" customHeight="1" x14ac:dyDescent="0.2">
      <c r="A16" s="10" t="s">
        <v>6</v>
      </c>
      <c r="B16" s="11">
        <f t="shared" si="5"/>
        <v>1473.07066682</v>
      </c>
      <c r="C16" s="11">
        <f t="shared" si="5"/>
        <v>1107.8975532099998</v>
      </c>
      <c r="D16" s="11">
        <f t="shared" si="5"/>
        <v>854.84532862999981</v>
      </c>
      <c r="E16" s="11">
        <f t="shared" si="5"/>
        <v>827.72593073999997</v>
      </c>
      <c r="F16" s="12">
        <f t="shared" si="5"/>
        <v>1270.3975144599999</v>
      </c>
    </row>
    <row r="17" spans="1:6" ht="16.5" customHeight="1" x14ac:dyDescent="0.2">
      <c r="A17" s="10" t="s">
        <v>7</v>
      </c>
      <c r="B17" s="11">
        <f t="shared" si="5"/>
        <v>884.98020453000004</v>
      </c>
      <c r="C17" s="11">
        <f t="shared" si="5"/>
        <v>913.4949903800001</v>
      </c>
      <c r="D17" s="11">
        <f t="shared" si="5"/>
        <v>582.47697254999991</v>
      </c>
      <c r="E17" s="11">
        <f t="shared" si="5"/>
        <v>349.98159119000002</v>
      </c>
      <c r="F17" s="12">
        <f t="shared" si="5"/>
        <v>642.8005026400001</v>
      </c>
    </row>
    <row r="18" spans="1:6" ht="16.5" customHeight="1" x14ac:dyDescent="0.2">
      <c r="A18" s="10" t="s">
        <v>8</v>
      </c>
      <c r="B18" s="11">
        <f t="shared" si="5"/>
        <v>3073.4857980699999</v>
      </c>
      <c r="C18" s="11">
        <f t="shared" si="5"/>
        <v>3297.18368887</v>
      </c>
      <c r="D18" s="11">
        <f t="shared" si="5"/>
        <v>3485.2309999999998</v>
      </c>
      <c r="E18" s="11">
        <f t="shared" si="5"/>
        <v>4018.2809999999995</v>
      </c>
      <c r="F18" s="12">
        <f t="shared" si="5"/>
        <v>4338.4890000000005</v>
      </c>
    </row>
    <row r="19" spans="1:6" ht="16.5" customHeight="1" x14ac:dyDescent="0.2">
      <c r="A19" s="10" t="s">
        <v>9</v>
      </c>
      <c r="B19" s="11">
        <f t="shared" si="5"/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2">
        <f t="shared" si="5"/>
        <v>0</v>
      </c>
    </row>
    <row r="20" spans="1:6" ht="16.5" customHeight="1" x14ac:dyDescent="0.2">
      <c r="A20" s="10" t="s">
        <v>10</v>
      </c>
      <c r="B20" s="11">
        <f t="shared" si="5"/>
        <v>14848.524517119997</v>
      </c>
      <c r="C20" s="11">
        <f t="shared" si="5"/>
        <v>15832.992981130001</v>
      </c>
      <c r="D20" s="11">
        <f t="shared" si="5"/>
        <v>8763.5642902599993</v>
      </c>
      <c r="E20" s="11">
        <f t="shared" si="5"/>
        <v>14480.62412891</v>
      </c>
      <c r="F20" s="12">
        <f t="shared" si="5"/>
        <v>20375.72498649</v>
      </c>
    </row>
    <row r="21" spans="1:6" ht="21" customHeight="1" x14ac:dyDescent="0.2">
      <c r="A21" s="13" t="s">
        <v>12</v>
      </c>
      <c r="B21" s="14">
        <f t="shared" ref="B21" si="6">SUM(B22:B27)</f>
        <v>13350.224856600002</v>
      </c>
      <c r="C21" s="14">
        <f t="shared" ref="C21:F21" si="7">SUM(C22:C27)</f>
        <v>13212.829056750001</v>
      </c>
      <c r="D21" s="14">
        <f t="shared" si="7"/>
        <v>10211.917766549999</v>
      </c>
      <c r="E21" s="14">
        <f t="shared" si="7"/>
        <v>15012.242775340001</v>
      </c>
      <c r="F21" s="15">
        <f t="shared" si="7"/>
        <v>17953.837500449998</v>
      </c>
    </row>
    <row r="22" spans="1:6" ht="15" customHeight="1" x14ac:dyDescent="0.2">
      <c r="A22" s="10" t="s">
        <v>13</v>
      </c>
      <c r="B22" s="11">
        <v>9744.0187260000002</v>
      </c>
      <c r="C22" s="11">
        <v>8712.4541730000019</v>
      </c>
      <c r="D22" s="11">
        <v>7027.3099889999994</v>
      </c>
      <c r="E22" s="11">
        <v>8540.6673530000007</v>
      </c>
      <c r="F22" s="12">
        <v>10521.816498999999</v>
      </c>
    </row>
    <row r="23" spans="1:6" ht="15" customHeight="1" x14ac:dyDescent="0.2">
      <c r="A23" s="10" t="s">
        <v>14</v>
      </c>
      <c r="B23" s="11">
        <v>0</v>
      </c>
      <c r="C23" s="11">
        <v>0</v>
      </c>
      <c r="D23" s="11">
        <v>0</v>
      </c>
      <c r="E23" s="11">
        <v>0</v>
      </c>
      <c r="F23" s="12">
        <v>0</v>
      </c>
    </row>
    <row r="24" spans="1:6" ht="15" customHeight="1" x14ac:dyDescent="0.2">
      <c r="A24" s="10" t="s">
        <v>15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</row>
    <row r="25" spans="1:6" ht="15" customHeight="1" x14ac:dyDescent="0.2">
      <c r="A25" s="10" t="s">
        <v>16</v>
      </c>
      <c r="B25" s="11">
        <v>0</v>
      </c>
      <c r="C25" s="11">
        <v>0</v>
      </c>
      <c r="D25" s="11">
        <v>0</v>
      </c>
      <c r="E25" s="11">
        <v>0</v>
      </c>
      <c r="F25" s="12">
        <v>0</v>
      </c>
    </row>
    <row r="26" spans="1:6" ht="15" customHeight="1" x14ac:dyDescent="0.2">
      <c r="A26" s="10" t="s">
        <v>17</v>
      </c>
      <c r="B26" s="11">
        <v>0</v>
      </c>
      <c r="C26" s="11">
        <v>0</v>
      </c>
      <c r="D26" s="11">
        <v>0</v>
      </c>
      <c r="E26" s="11">
        <v>0</v>
      </c>
      <c r="F26" s="12">
        <v>0</v>
      </c>
    </row>
    <row r="27" spans="1:6" ht="15" customHeight="1" x14ac:dyDescent="0.2">
      <c r="A27" s="10" t="s">
        <v>18</v>
      </c>
      <c r="B27" s="11">
        <v>3606.2061306000014</v>
      </c>
      <c r="C27" s="11">
        <v>4500.3748837499988</v>
      </c>
      <c r="D27" s="11">
        <v>3184.6077775499998</v>
      </c>
      <c r="E27" s="11">
        <v>6471.5754223399999</v>
      </c>
      <c r="F27" s="12">
        <v>7432.0210014499989</v>
      </c>
    </row>
    <row r="28" spans="1:6" ht="21" customHeight="1" x14ac:dyDescent="0.2">
      <c r="A28" s="13" t="s">
        <v>19</v>
      </c>
      <c r="B28" s="14">
        <f t="shared" ref="B28:F28" si="8">SUM(B29:B34)</f>
        <v>14200.335124029996</v>
      </c>
      <c r="C28" s="14">
        <f t="shared" si="8"/>
        <v>14455.089316590002</v>
      </c>
      <c r="D28" s="14">
        <f t="shared" si="8"/>
        <v>8999.8492822199987</v>
      </c>
      <c r="E28" s="14">
        <f t="shared" si="8"/>
        <v>12021.53749913</v>
      </c>
      <c r="F28" s="15">
        <f t="shared" si="8"/>
        <v>17067.226419879997</v>
      </c>
    </row>
    <row r="29" spans="1:6" ht="15" customHeight="1" x14ac:dyDescent="0.2">
      <c r="A29" s="10" t="s">
        <v>13</v>
      </c>
      <c r="B29" s="11">
        <v>73.881823460000007</v>
      </c>
      <c r="C29" s="11">
        <v>110.68461474</v>
      </c>
      <c r="D29" s="11">
        <v>68.492294950000002</v>
      </c>
      <c r="E29" s="11">
        <v>42.899071750000004</v>
      </c>
      <c r="F29" s="12">
        <v>10.51047544</v>
      </c>
    </row>
    <row r="30" spans="1:6" ht="15" customHeight="1" x14ac:dyDescent="0.2">
      <c r="A30" s="10" t="s">
        <v>14</v>
      </c>
      <c r="B30" s="11">
        <v>79.381078900000006</v>
      </c>
      <c r="C30" s="11">
        <v>49.819521279999996</v>
      </c>
      <c r="D30" s="11">
        <v>62.710355959999994</v>
      </c>
      <c r="E30" s="11">
        <v>82.861386470000014</v>
      </c>
      <c r="F30" s="12">
        <v>109.77669349999999</v>
      </c>
    </row>
    <row r="31" spans="1:6" ht="15" customHeight="1" x14ac:dyDescent="0.2">
      <c r="A31" s="10" t="s">
        <v>15</v>
      </c>
      <c r="B31" s="11">
        <v>73.4192587</v>
      </c>
      <c r="C31" s="11">
        <v>63.10295747</v>
      </c>
      <c r="D31" s="11">
        <v>64.279517229999996</v>
      </c>
      <c r="E31" s="11">
        <v>74.221052849999992</v>
      </c>
      <c r="F31" s="12">
        <v>87.608049800000003</v>
      </c>
    </row>
    <row r="32" spans="1:6" ht="15" customHeight="1" x14ac:dyDescent="0.2">
      <c r="A32" s="10" t="s">
        <v>16</v>
      </c>
      <c r="B32" s="11">
        <v>2994.0450000000001</v>
      </c>
      <c r="C32" s="11">
        <v>3173.915</v>
      </c>
      <c r="D32" s="11">
        <v>3430.848</v>
      </c>
      <c r="E32" s="11">
        <v>3981.7909999999997</v>
      </c>
      <c r="F32" s="12">
        <v>4237.9250000000002</v>
      </c>
    </row>
    <row r="33" spans="1:6" ht="15" customHeight="1" x14ac:dyDescent="0.2">
      <c r="A33" s="10" t="s">
        <v>17</v>
      </c>
      <c r="B33" s="11">
        <v>0</v>
      </c>
      <c r="C33" s="11">
        <v>0</v>
      </c>
      <c r="D33" s="11">
        <v>0</v>
      </c>
      <c r="E33" s="11">
        <v>0</v>
      </c>
      <c r="F33" s="12">
        <v>0</v>
      </c>
    </row>
    <row r="34" spans="1:6" ht="15" customHeight="1" x14ac:dyDescent="0.2">
      <c r="A34" s="10" t="s">
        <v>18</v>
      </c>
      <c r="B34" s="11">
        <v>10979.607962969996</v>
      </c>
      <c r="C34" s="11">
        <v>11057.567223100003</v>
      </c>
      <c r="D34" s="11">
        <v>5373.5191140799998</v>
      </c>
      <c r="E34" s="11">
        <v>7839.7649880600002</v>
      </c>
      <c r="F34" s="12">
        <v>12621.406201139998</v>
      </c>
    </row>
    <row r="35" spans="1:6" ht="21" customHeight="1" x14ac:dyDescent="0.2">
      <c r="A35" s="13" t="s">
        <v>20</v>
      </c>
      <c r="B35" s="14">
        <f t="shared" ref="B35:F35" si="9">SUM(B36:B41)</f>
        <v>2549.7450735000002</v>
      </c>
      <c r="C35" s="14">
        <f t="shared" si="9"/>
        <v>2309.23594048</v>
      </c>
      <c r="D35" s="14">
        <f t="shared" si="9"/>
        <v>1572.7033415899998</v>
      </c>
      <c r="E35" s="14">
        <f t="shared" si="9"/>
        <v>1227.9329399799999</v>
      </c>
      <c r="F35" s="15">
        <f t="shared" si="9"/>
        <v>2140.5997826499997</v>
      </c>
    </row>
    <row r="36" spans="1:6" ht="15" customHeight="1" x14ac:dyDescent="0.2">
      <c r="A36" s="10" t="s">
        <v>13</v>
      </c>
      <c r="B36" s="11">
        <v>2.3433181300000001</v>
      </c>
      <c r="C36" s="11">
        <v>2.4463124899999995</v>
      </c>
      <c r="D36" s="11">
        <v>2.55051497</v>
      </c>
      <c r="E36" s="11">
        <v>1.5341388599999999</v>
      </c>
      <c r="F36" s="12">
        <v>1.9247249500000001</v>
      </c>
    </row>
    <row r="37" spans="1:6" ht="15" customHeight="1" x14ac:dyDescent="0.2">
      <c r="A37" s="10" t="s">
        <v>14</v>
      </c>
      <c r="B37" s="11">
        <v>1393.6895879200001</v>
      </c>
      <c r="C37" s="11">
        <v>1058.07803193</v>
      </c>
      <c r="D37" s="11">
        <v>792.1349726699998</v>
      </c>
      <c r="E37" s="11">
        <v>744.8645442699999</v>
      </c>
      <c r="F37" s="12">
        <v>1160.6208209599999</v>
      </c>
    </row>
    <row r="38" spans="1:6" ht="15" customHeight="1" x14ac:dyDescent="0.2">
      <c r="A38" s="10" t="s">
        <v>15</v>
      </c>
      <c r="B38" s="11">
        <v>811.56094583000004</v>
      </c>
      <c r="C38" s="11">
        <v>850.39203291000013</v>
      </c>
      <c r="D38" s="11">
        <v>518.1974553199999</v>
      </c>
      <c r="E38" s="11">
        <v>275.76053834000004</v>
      </c>
      <c r="F38" s="12">
        <v>555.1924528400001</v>
      </c>
    </row>
    <row r="39" spans="1:6" ht="15" customHeight="1" x14ac:dyDescent="0.2">
      <c r="A39" s="10" t="s">
        <v>16</v>
      </c>
      <c r="B39" s="11">
        <v>79.44079807</v>
      </c>
      <c r="C39" s="11">
        <v>123.26868886999999</v>
      </c>
      <c r="D39" s="11">
        <v>54.383000000000003</v>
      </c>
      <c r="E39" s="11">
        <v>36.49</v>
      </c>
      <c r="F39" s="12">
        <v>100.56399999999999</v>
      </c>
    </row>
    <row r="40" spans="1:6" ht="15" customHeight="1" x14ac:dyDescent="0.2">
      <c r="A40" s="10" t="s">
        <v>17</v>
      </c>
      <c r="B40" s="11">
        <v>0</v>
      </c>
      <c r="C40" s="11">
        <v>0</v>
      </c>
      <c r="D40" s="11">
        <v>0</v>
      </c>
      <c r="E40" s="11">
        <v>0</v>
      </c>
      <c r="F40" s="12">
        <v>0</v>
      </c>
    </row>
    <row r="41" spans="1:6" ht="15" customHeight="1" x14ac:dyDescent="0.2">
      <c r="A41" s="10" t="s">
        <v>18</v>
      </c>
      <c r="B41" s="11">
        <v>262.71042354999986</v>
      </c>
      <c r="C41" s="11">
        <v>275.05087427999956</v>
      </c>
      <c r="D41" s="11">
        <v>205.4373986300001</v>
      </c>
      <c r="E41" s="11">
        <v>169.28371850999997</v>
      </c>
      <c r="F41" s="12">
        <v>322.29778390000001</v>
      </c>
    </row>
    <row r="42" spans="1:6" ht="21" customHeight="1" x14ac:dyDescent="0.2">
      <c r="A42" s="13" t="s">
        <v>21</v>
      </c>
      <c r="B42" s="14">
        <f t="shared" ref="B42:F42" si="10">SUM(B43:B48)</f>
        <v>-35201.92999764999</v>
      </c>
      <c r="C42" s="14">
        <f t="shared" si="10"/>
        <v>-33293.937079750001</v>
      </c>
      <c r="D42" s="14">
        <f t="shared" si="10"/>
        <v>-20368.499715180002</v>
      </c>
      <c r="E42" s="14">
        <f t="shared" si="10"/>
        <v>-29224.077542790001</v>
      </c>
      <c r="F42" s="15">
        <f t="shared" si="10"/>
        <v>-37592.310373059998</v>
      </c>
    </row>
    <row r="43" spans="1:6" ht="16.5" customHeight="1" x14ac:dyDescent="0.2">
      <c r="A43" s="10" t="s">
        <v>5</v>
      </c>
      <c r="B43" s="11">
        <f t="shared" ref="B43:F48" si="11">SUM(B50+B57+B64)</f>
        <v>-10568.311336799998</v>
      </c>
      <c r="C43" s="11">
        <f t="shared" si="11"/>
        <v>-9311.4076214899997</v>
      </c>
      <c r="D43" s="11">
        <f t="shared" si="11"/>
        <v>-7169.1728554099991</v>
      </c>
      <c r="E43" s="11">
        <f t="shared" si="11"/>
        <v>-9408.76264257</v>
      </c>
      <c r="F43" s="12">
        <f t="shared" si="11"/>
        <v>-13617.538277840002</v>
      </c>
    </row>
    <row r="44" spans="1:6" ht="16.5" customHeight="1" x14ac:dyDescent="0.2">
      <c r="A44" s="10" t="s">
        <v>6</v>
      </c>
      <c r="B44" s="11">
        <f t="shared" si="11"/>
        <v>-1642.3530310900001</v>
      </c>
      <c r="C44" s="11">
        <f t="shared" si="11"/>
        <v>-1677.0723748</v>
      </c>
      <c r="D44" s="11">
        <f t="shared" si="11"/>
        <v>-1282.4553498499999</v>
      </c>
      <c r="E44" s="11">
        <f t="shared" si="11"/>
        <v>-1354.1212036299999</v>
      </c>
      <c r="F44" s="12">
        <f t="shared" si="11"/>
        <v>-1782.42365778</v>
      </c>
    </row>
    <row r="45" spans="1:6" ht="16.5" customHeight="1" x14ac:dyDescent="0.2">
      <c r="A45" s="10" t="s">
        <v>7</v>
      </c>
      <c r="B45" s="11">
        <f t="shared" si="11"/>
        <v>-809.82536039000001</v>
      </c>
      <c r="C45" s="11">
        <f t="shared" si="11"/>
        <v>-891.86184913999989</v>
      </c>
      <c r="D45" s="11">
        <f t="shared" si="11"/>
        <v>-520.77497813999992</v>
      </c>
      <c r="E45" s="11">
        <f t="shared" si="11"/>
        <v>-331.94058536000006</v>
      </c>
      <c r="F45" s="12">
        <f t="shared" si="11"/>
        <v>-552.01002299000004</v>
      </c>
    </row>
    <row r="46" spans="1:6" ht="16.5" customHeight="1" x14ac:dyDescent="0.2">
      <c r="A46" s="10" t="s">
        <v>8</v>
      </c>
      <c r="B46" s="11">
        <f t="shared" si="11"/>
        <v>-114.00899999999999</v>
      </c>
      <c r="C46" s="11">
        <f t="shared" si="11"/>
        <v>-120.249</v>
      </c>
      <c r="D46" s="11">
        <f t="shared" si="11"/>
        <v>-93.876000000000005</v>
      </c>
      <c r="E46" s="11">
        <f t="shared" si="11"/>
        <v>-86.028999999999996</v>
      </c>
      <c r="F46" s="12">
        <f t="shared" si="11"/>
        <v>-74.399000000000001</v>
      </c>
    </row>
    <row r="47" spans="1:6" ht="16.5" customHeight="1" x14ac:dyDescent="0.2">
      <c r="A47" s="10" t="s">
        <v>9</v>
      </c>
      <c r="B47" s="11">
        <f t="shared" si="11"/>
        <v>-943.04199248999998</v>
      </c>
      <c r="C47" s="11">
        <f t="shared" si="11"/>
        <v>-1039.8217435499998</v>
      </c>
      <c r="D47" s="11">
        <f t="shared" si="11"/>
        <v>-1153.6105000000002</v>
      </c>
      <c r="E47" s="11">
        <f t="shared" si="11"/>
        <v>-1308.6432</v>
      </c>
      <c r="F47" s="12">
        <f t="shared" si="11"/>
        <v>-1413.5889</v>
      </c>
    </row>
    <row r="48" spans="1:6" ht="16.5" customHeight="1" x14ac:dyDescent="0.2">
      <c r="A48" s="10" t="s">
        <v>10</v>
      </c>
      <c r="B48" s="11">
        <f t="shared" si="11"/>
        <v>-21124.389276879996</v>
      </c>
      <c r="C48" s="11">
        <f t="shared" si="11"/>
        <v>-20253.52449077</v>
      </c>
      <c r="D48" s="11">
        <f t="shared" si="11"/>
        <v>-10148.610031780001</v>
      </c>
      <c r="E48" s="11">
        <f t="shared" si="11"/>
        <v>-16734.580911230001</v>
      </c>
      <c r="F48" s="12">
        <f t="shared" si="11"/>
        <v>-20152.350514449998</v>
      </c>
    </row>
    <row r="49" spans="1:6" ht="21" customHeight="1" x14ac:dyDescent="0.2">
      <c r="A49" s="13" t="s">
        <v>12</v>
      </c>
      <c r="B49" s="14">
        <f t="shared" ref="B49" si="12">SUM(B50:B55)</f>
        <v>-23966.695563359994</v>
      </c>
      <c r="C49" s="14">
        <f t="shared" ref="C49:F49" si="13">SUM(C50:C55)</f>
        <v>-22259.181338799997</v>
      </c>
      <c r="D49" s="14">
        <f t="shared" si="13"/>
        <v>-14411.217890920001</v>
      </c>
      <c r="E49" s="14">
        <f t="shared" si="13"/>
        <v>-20323.052760150003</v>
      </c>
      <c r="F49" s="15">
        <f t="shared" si="13"/>
        <v>-27149.831575479999</v>
      </c>
    </row>
    <row r="50" spans="1:6" ht="15" customHeight="1" x14ac:dyDescent="0.2">
      <c r="A50" s="10" t="s">
        <v>13</v>
      </c>
      <c r="B50" s="11">
        <v>-9452.0010199999979</v>
      </c>
      <c r="C50" s="11">
        <v>-8306.9031529999993</v>
      </c>
      <c r="D50" s="11">
        <v>-6317.7031009999992</v>
      </c>
      <c r="E50" s="11">
        <v>-8338.1155400000007</v>
      </c>
      <c r="F50" s="12">
        <v>-13161.945806000002</v>
      </c>
    </row>
    <row r="51" spans="1:6" ht="15" customHeight="1" x14ac:dyDescent="0.2">
      <c r="A51" s="10" t="s">
        <v>14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</row>
    <row r="52" spans="1:6" ht="15" customHeight="1" x14ac:dyDescent="0.2">
      <c r="A52" s="10" t="s">
        <v>15</v>
      </c>
      <c r="B52" s="11">
        <v>0</v>
      </c>
      <c r="C52" s="11">
        <v>0</v>
      </c>
      <c r="D52" s="11">
        <v>0</v>
      </c>
      <c r="E52" s="11">
        <v>0</v>
      </c>
      <c r="F52" s="12">
        <v>0</v>
      </c>
    </row>
    <row r="53" spans="1:6" ht="15" customHeight="1" x14ac:dyDescent="0.2">
      <c r="A53" s="10" t="s">
        <v>16</v>
      </c>
      <c r="B53" s="11">
        <v>0</v>
      </c>
      <c r="C53" s="11">
        <v>0</v>
      </c>
      <c r="D53" s="11">
        <v>0</v>
      </c>
      <c r="E53" s="11">
        <v>0</v>
      </c>
      <c r="F53" s="12">
        <v>0</v>
      </c>
    </row>
    <row r="54" spans="1:6" ht="15" customHeight="1" x14ac:dyDescent="0.2">
      <c r="A54" s="10" t="s">
        <v>17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</row>
    <row r="55" spans="1:6" ht="15" customHeight="1" x14ac:dyDescent="0.2">
      <c r="A55" s="10" t="s">
        <v>18</v>
      </c>
      <c r="B55" s="11">
        <v>-14514.694543359996</v>
      </c>
      <c r="C55" s="11">
        <v>-13952.278185799998</v>
      </c>
      <c r="D55" s="11">
        <v>-8093.5147899200019</v>
      </c>
      <c r="E55" s="11">
        <v>-11984.937220150003</v>
      </c>
      <c r="F55" s="12">
        <v>-13987.885769479997</v>
      </c>
    </row>
    <row r="56" spans="1:6" ht="16.5" customHeight="1" x14ac:dyDescent="0.2">
      <c r="A56" s="13" t="s">
        <v>19</v>
      </c>
      <c r="B56" s="14">
        <f t="shared" ref="B56:F56" si="14">SUM(B57:B62)</f>
        <v>-5160.0094036799983</v>
      </c>
      <c r="C56" s="14">
        <f t="shared" si="14"/>
        <v>-5074.8224538800014</v>
      </c>
      <c r="D56" s="14">
        <f t="shared" si="14"/>
        <v>-3089.1360804600008</v>
      </c>
      <c r="E56" s="14">
        <f t="shared" si="14"/>
        <v>-3997.16013071</v>
      </c>
      <c r="F56" s="15">
        <f t="shared" si="14"/>
        <v>-5276.8991363599989</v>
      </c>
    </row>
    <row r="57" spans="1:6" ht="14.1" customHeight="1" x14ac:dyDescent="0.2">
      <c r="A57" s="10" t="s">
        <v>13</v>
      </c>
      <c r="B57" s="11">
        <v>-756.18562231999988</v>
      </c>
      <c r="C57" s="11">
        <v>-647.12862722</v>
      </c>
      <c r="D57" s="11">
        <v>-699.19038783999997</v>
      </c>
      <c r="E57" s="11">
        <v>-656.33844710999995</v>
      </c>
      <c r="F57" s="12">
        <v>-740.68083532000003</v>
      </c>
    </row>
    <row r="58" spans="1:6" ht="14.1" customHeight="1" x14ac:dyDescent="0.2">
      <c r="A58" s="10" t="s">
        <v>14</v>
      </c>
      <c r="B58" s="11">
        <v>-32.627038499999998</v>
      </c>
      <c r="C58" s="11">
        <v>-31.93403537</v>
      </c>
      <c r="D58" s="11">
        <v>-41.488237769999998</v>
      </c>
      <c r="E58" s="11">
        <v>-40.63820175</v>
      </c>
      <c r="F58" s="12">
        <v>-51.823369749999998</v>
      </c>
    </row>
    <row r="59" spans="1:6" ht="14.1" customHeight="1" x14ac:dyDescent="0.2">
      <c r="A59" s="10" t="s">
        <v>15</v>
      </c>
      <c r="B59" s="11">
        <v>-22.680956500000001</v>
      </c>
      <c r="C59" s="11">
        <v>-16.377591219999999</v>
      </c>
      <c r="D59" s="11">
        <v>-28.5344053</v>
      </c>
      <c r="E59" s="11">
        <v>-20.007629270000002</v>
      </c>
      <c r="F59" s="12">
        <v>-31.353353949999999</v>
      </c>
    </row>
    <row r="60" spans="1:6" ht="14.1" customHeight="1" x14ac:dyDescent="0.2">
      <c r="A60" s="10" t="s">
        <v>16</v>
      </c>
      <c r="B60" s="11">
        <v>0</v>
      </c>
      <c r="C60" s="11">
        <v>0</v>
      </c>
      <c r="D60" s="11">
        <v>0</v>
      </c>
      <c r="E60" s="11">
        <v>0</v>
      </c>
      <c r="F60" s="12">
        <v>0</v>
      </c>
    </row>
    <row r="61" spans="1:6" ht="14.1" customHeight="1" x14ac:dyDescent="0.2">
      <c r="A61" s="10" t="s">
        <v>17</v>
      </c>
      <c r="B61" s="11">
        <v>-12.13367429</v>
      </c>
      <c r="C61" s="11">
        <v>-17.46554355</v>
      </c>
      <c r="D61" s="11">
        <v>-26.0168</v>
      </c>
      <c r="E61" s="11">
        <v>-62.206800000000001</v>
      </c>
      <c r="F61" s="12">
        <v>-22.807300000000005</v>
      </c>
    </row>
    <row r="62" spans="1:6" ht="14.1" customHeight="1" x14ac:dyDescent="0.2">
      <c r="A62" s="10" t="s">
        <v>18</v>
      </c>
      <c r="B62" s="11">
        <v>-4336.3821120699986</v>
      </c>
      <c r="C62" s="11">
        <v>-4361.9166565200012</v>
      </c>
      <c r="D62" s="11">
        <v>-2293.9062495500007</v>
      </c>
      <c r="E62" s="11">
        <v>-3217.9690525800002</v>
      </c>
      <c r="F62" s="12">
        <v>-4430.2342773399987</v>
      </c>
    </row>
    <row r="63" spans="1:6" ht="16.5" customHeight="1" x14ac:dyDescent="0.2">
      <c r="A63" s="13" t="s">
        <v>20</v>
      </c>
      <c r="B63" s="14">
        <f t="shared" ref="B63:F63" si="15">SUM(B64:B69)</f>
        <v>-6075.2250306100004</v>
      </c>
      <c r="C63" s="14">
        <f t="shared" si="15"/>
        <v>-5959.9332870700009</v>
      </c>
      <c r="D63" s="14">
        <f t="shared" si="15"/>
        <v>-2868.1457437999998</v>
      </c>
      <c r="E63" s="14">
        <f t="shared" si="15"/>
        <v>-4903.86465193</v>
      </c>
      <c r="F63" s="15">
        <f t="shared" si="15"/>
        <v>-5165.5796612200002</v>
      </c>
    </row>
    <row r="64" spans="1:6" ht="14.1" customHeight="1" x14ac:dyDescent="0.2">
      <c r="A64" s="10" t="s">
        <v>13</v>
      </c>
      <c r="B64" s="11">
        <v>-360.12469447999996</v>
      </c>
      <c r="C64" s="11">
        <v>-357.37584127000008</v>
      </c>
      <c r="D64" s="11">
        <v>-152.27936657000001</v>
      </c>
      <c r="E64" s="11">
        <v>-414.30865546000001</v>
      </c>
      <c r="F64" s="12">
        <v>285.08836348000006</v>
      </c>
    </row>
    <row r="65" spans="1:6" ht="14.1" customHeight="1" x14ac:dyDescent="0.2">
      <c r="A65" s="10" t="s">
        <v>14</v>
      </c>
      <c r="B65" s="11">
        <v>-1609.72599259</v>
      </c>
      <c r="C65" s="11">
        <v>-1645.1383394300001</v>
      </c>
      <c r="D65" s="11">
        <v>-1240.9671120799999</v>
      </c>
      <c r="E65" s="11">
        <v>-1313.4830018799998</v>
      </c>
      <c r="F65" s="12">
        <v>-1730.60028803</v>
      </c>
    </row>
    <row r="66" spans="1:6" ht="14.1" customHeight="1" x14ac:dyDescent="0.2">
      <c r="A66" s="10" t="s">
        <v>15</v>
      </c>
      <c r="B66" s="11">
        <v>-787.14440389000004</v>
      </c>
      <c r="C66" s="11">
        <v>-875.48425791999989</v>
      </c>
      <c r="D66" s="11">
        <v>-492.24057283999991</v>
      </c>
      <c r="E66" s="11">
        <v>-311.93295609000006</v>
      </c>
      <c r="F66" s="12">
        <v>-520.65666904</v>
      </c>
    </row>
    <row r="67" spans="1:6" ht="14.1" customHeight="1" x14ac:dyDescent="0.2">
      <c r="A67" s="10" t="s">
        <v>16</v>
      </c>
      <c r="B67" s="11">
        <v>-114.00899999999999</v>
      </c>
      <c r="C67" s="11">
        <v>-120.249</v>
      </c>
      <c r="D67" s="11">
        <v>-93.876000000000005</v>
      </c>
      <c r="E67" s="11">
        <v>-86.028999999999996</v>
      </c>
      <c r="F67" s="12">
        <v>-74.399000000000001</v>
      </c>
    </row>
    <row r="68" spans="1:6" ht="14.1" customHeight="1" x14ac:dyDescent="0.2">
      <c r="A68" s="10" t="s">
        <v>17</v>
      </c>
      <c r="B68" s="11">
        <v>-930.90831819999994</v>
      </c>
      <c r="C68" s="11">
        <v>-1022.3561999999999</v>
      </c>
      <c r="D68" s="11">
        <v>-1127.5937000000001</v>
      </c>
      <c r="E68" s="11">
        <v>-1246.4364</v>
      </c>
      <c r="F68" s="12">
        <v>-1390.7816</v>
      </c>
    </row>
    <row r="69" spans="1:6" ht="14.1" customHeight="1" x14ac:dyDescent="0.2">
      <c r="A69" s="10" t="s">
        <v>18</v>
      </c>
      <c r="B69" s="11">
        <v>-2273.3126214500003</v>
      </c>
      <c r="C69" s="11">
        <v>-1939.3296484500004</v>
      </c>
      <c r="D69" s="11">
        <v>238.81100769000022</v>
      </c>
      <c r="E69" s="11">
        <v>-1531.6746384999997</v>
      </c>
      <c r="F69" s="12">
        <v>-1734.2304676300002</v>
      </c>
    </row>
    <row r="70" spans="1:6" ht="16.5" customHeight="1" x14ac:dyDescent="0.2">
      <c r="A70" s="13" t="s">
        <v>22</v>
      </c>
      <c r="B70" s="14">
        <f t="shared" ref="B70:F70" si="16">SUM(B71:B76)</f>
        <v>-10616.470706759992</v>
      </c>
      <c r="C70" s="14">
        <f t="shared" si="16"/>
        <v>-9046.3522820499966</v>
      </c>
      <c r="D70" s="14">
        <f t="shared" si="16"/>
        <v>-4199.3001243700019</v>
      </c>
      <c r="E70" s="14">
        <f t="shared" si="16"/>
        <v>-5310.8099848100028</v>
      </c>
      <c r="F70" s="15">
        <f t="shared" si="16"/>
        <v>-9195.9940750300011</v>
      </c>
    </row>
    <row r="71" spans="1:6" ht="14.1" customHeight="1" x14ac:dyDescent="0.2">
      <c r="A71" s="10" t="s">
        <v>23</v>
      </c>
      <c r="B71" s="11">
        <f t="shared" ref="B71:F76" si="17">SUM(B22+B50)</f>
        <v>292.01770600000236</v>
      </c>
      <c r="C71" s="11">
        <f t="shared" si="17"/>
        <v>405.55102000000261</v>
      </c>
      <c r="D71" s="11">
        <f t="shared" si="17"/>
        <v>709.60688800000025</v>
      </c>
      <c r="E71" s="11">
        <f t="shared" si="17"/>
        <v>202.55181300000004</v>
      </c>
      <c r="F71" s="12">
        <f t="shared" si="17"/>
        <v>-2640.1293070000029</v>
      </c>
    </row>
    <row r="72" spans="1:6" ht="14.1" customHeight="1" x14ac:dyDescent="0.2">
      <c r="A72" s="10" t="s">
        <v>24</v>
      </c>
      <c r="B72" s="11">
        <f t="shared" si="17"/>
        <v>0</v>
      </c>
      <c r="C72" s="11">
        <f t="shared" si="17"/>
        <v>0</v>
      </c>
      <c r="D72" s="11">
        <f t="shared" si="17"/>
        <v>0</v>
      </c>
      <c r="E72" s="11">
        <f t="shared" si="17"/>
        <v>0</v>
      </c>
      <c r="F72" s="12">
        <f t="shared" si="17"/>
        <v>0</v>
      </c>
    </row>
    <row r="73" spans="1:6" ht="14.1" customHeight="1" x14ac:dyDescent="0.2">
      <c r="A73" s="10" t="s">
        <v>25</v>
      </c>
      <c r="B73" s="11">
        <f t="shared" si="17"/>
        <v>0</v>
      </c>
      <c r="C73" s="11">
        <f t="shared" si="17"/>
        <v>0</v>
      </c>
      <c r="D73" s="11">
        <f t="shared" si="17"/>
        <v>0</v>
      </c>
      <c r="E73" s="11">
        <f t="shared" si="17"/>
        <v>0</v>
      </c>
      <c r="F73" s="12">
        <f t="shared" si="17"/>
        <v>0</v>
      </c>
    </row>
    <row r="74" spans="1:6" ht="14.1" customHeight="1" x14ac:dyDescent="0.2">
      <c r="A74" s="10" t="s">
        <v>26</v>
      </c>
      <c r="B74" s="11">
        <f t="shared" si="17"/>
        <v>0</v>
      </c>
      <c r="C74" s="11">
        <f t="shared" si="17"/>
        <v>0</v>
      </c>
      <c r="D74" s="11">
        <f t="shared" si="17"/>
        <v>0</v>
      </c>
      <c r="E74" s="11">
        <f t="shared" si="17"/>
        <v>0</v>
      </c>
      <c r="F74" s="12">
        <f t="shared" si="17"/>
        <v>0</v>
      </c>
    </row>
    <row r="75" spans="1:6" ht="14.1" customHeight="1" x14ac:dyDescent="0.2">
      <c r="A75" s="10" t="s">
        <v>27</v>
      </c>
      <c r="B75" s="11">
        <f t="shared" si="17"/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2">
        <f t="shared" si="17"/>
        <v>0</v>
      </c>
    </row>
    <row r="76" spans="1:6" ht="14.1" customHeight="1" x14ac:dyDescent="0.2">
      <c r="A76" s="10" t="s">
        <v>28</v>
      </c>
      <c r="B76" s="11">
        <f t="shared" si="17"/>
        <v>-10908.488412759994</v>
      </c>
      <c r="C76" s="11">
        <f t="shared" si="17"/>
        <v>-9451.9033020499992</v>
      </c>
      <c r="D76" s="11">
        <f t="shared" si="17"/>
        <v>-4908.9070123700021</v>
      </c>
      <c r="E76" s="11">
        <f t="shared" si="17"/>
        <v>-5513.3617978100028</v>
      </c>
      <c r="F76" s="12">
        <f t="shared" si="17"/>
        <v>-6555.8647680299982</v>
      </c>
    </row>
    <row r="77" spans="1:6" ht="16.5" customHeight="1" x14ac:dyDescent="0.2">
      <c r="A77" s="13" t="s">
        <v>29</v>
      </c>
      <c r="B77" s="14">
        <f t="shared" ref="B77:F77" si="18">SUM(B78:B83)</f>
        <v>9040.3257203499979</v>
      </c>
      <c r="C77" s="14">
        <f t="shared" si="18"/>
        <v>9380.2668627100011</v>
      </c>
      <c r="D77" s="14">
        <f t="shared" si="18"/>
        <v>5910.7132017599997</v>
      </c>
      <c r="E77" s="14">
        <f t="shared" si="18"/>
        <v>8024.3773684200005</v>
      </c>
      <c r="F77" s="15">
        <f t="shared" si="18"/>
        <v>11790.32728352</v>
      </c>
    </row>
    <row r="78" spans="1:6" ht="14.1" customHeight="1" x14ac:dyDescent="0.2">
      <c r="A78" s="10" t="s">
        <v>23</v>
      </c>
      <c r="B78" s="11">
        <f t="shared" ref="B78:F83" si="19">SUM(B29+B57)</f>
        <v>-682.30379885999992</v>
      </c>
      <c r="C78" s="11">
        <f t="shared" si="19"/>
        <v>-536.44401247999997</v>
      </c>
      <c r="D78" s="11">
        <f t="shared" si="19"/>
        <v>-630.69809289</v>
      </c>
      <c r="E78" s="11">
        <f t="shared" si="19"/>
        <v>-613.43937535999999</v>
      </c>
      <c r="F78" s="12">
        <f t="shared" si="19"/>
        <v>-730.17035987999998</v>
      </c>
    </row>
    <row r="79" spans="1:6" ht="14.1" customHeight="1" x14ac:dyDescent="0.2">
      <c r="A79" s="10" t="s">
        <v>24</v>
      </c>
      <c r="B79" s="11">
        <f t="shared" si="19"/>
        <v>46.754040400000008</v>
      </c>
      <c r="C79" s="11">
        <f t="shared" si="19"/>
        <v>17.885485909999996</v>
      </c>
      <c r="D79" s="11">
        <f t="shared" si="19"/>
        <v>21.222118189999996</v>
      </c>
      <c r="E79" s="11">
        <f t="shared" si="19"/>
        <v>42.223184720000013</v>
      </c>
      <c r="F79" s="12">
        <f t="shared" si="19"/>
        <v>57.953323749999996</v>
      </c>
    </row>
    <row r="80" spans="1:6" ht="14.1" customHeight="1" x14ac:dyDescent="0.2">
      <c r="A80" s="10" t="s">
        <v>25</v>
      </c>
      <c r="B80" s="11">
        <f t="shared" si="19"/>
        <v>50.7383022</v>
      </c>
      <c r="C80" s="11">
        <f t="shared" si="19"/>
        <v>46.72536625</v>
      </c>
      <c r="D80" s="11">
        <f t="shared" si="19"/>
        <v>35.745111929999993</v>
      </c>
      <c r="E80" s="11">
        <f t="shared" si="19"/>
        <v>54.21342357999999</v>
      </c>
      <c r="F80" s="12">
        <f t="shared" si="19"/>
        <v>56.254695850000004</v>
      </c>
    </row>
    <row r="81" spans="1:6" ht="14.1" customHeight="1" x14ac:dyDescent="0.2">
      <c r="A81" s="10" t="s">
        <v>26</v>
      </c>
      <c r="B81" s="11">
        <f t="shared" si="19"/>
        <v>2994.0450000000001</v>
      </c>
      <c r="C81" s="11">
        <f t="shared" si="19"/>
        <v>3173.915</v>
      </c>
      <c r="D81" s="11">
        <f t="shared" si="19"/>
        <v>3430.848</v>
      </c>
      <c r="E81" s="11">
        <f t="shared" si="19"/>
        <v>3981.7909999999997</v>
      </c>
      <c r="F81" s="12">
        <f t="shared" si="19"/>
        <v>4237.9250000000002</v>
      </c>
    </row>
    <row r="82" spans="1:6" ht="14.1" customHeight="1" x14ac:dyDescent="0.2">
      <c r="A82" s="10" t="s">
        <v>27</v>
      </c>
      <c r="B82" s="11">
        <f t="shared" si="19"/>
        <v>-12.13367429</v>
      </c>
      <c r="C82" s="11">
        <f t="shared" si="19"/>
        <v>-17.46554355</v>
      </c>
      <c r="D82" s="11">
        <f t="shared" si="19"/>
        <v>-26.0168</v>
      </c>
      <c r="E82" s="11">
        <f t="shared" si="19"/>
        <v>-62.206800000000001</v>
      </c>
      <c r="F82" s="12">
        <f t="shared" si="19"/>
        <v>-22.807300000000005</v>
      </c>
    </row>
    <row r="83" spans="1:6" ht="14.1" customHeight="1" x14ac:dyDescent="0.2">
      <c r="A83" s="10" t="s">
        <v>28</v>
      </c>
      <c r="B83" s="11">
        <f t="shared" si="19"/>
        <v>6643.2258508999976</v>
      </c>
      <c r="C83" s="11">
        <f t="shared" si="19"/>
        <v>6695.6505665800014</v>
      </c>
      <c r="D83" s="11">
        <f t="shared" si="19"/>
        <v>3079.6128645299991</v>
      </c>
      <c r="E83" s="11">
        <f t="shared" si="19"/>
        <v>4621.7959354800005</v>
      </c>
      <c r="F83" s="12">
        <f t="shared" si="19"/>
        <v>8191.1719237999996</v>
      </c>
    </row>
    <row r="84" spans="1:6" ht="16.5" customHeight="1" x14ac:dyDescent="0.2">
      <c r="A84" s="13" t="s">
        <v>30</v>
      </c>
      <c r="B84" s="14">
        <f t="shared" ref="B84:F84" si="20">SUM(B85:B90)</f>
        <v>-3525.4799571100002</v>
      </c>
      <c r="C84" s="14">
        <f t="shared" si="20"/>
        <v>-3650.697346590001</v>
      </c>
      <c r="D84" s="14">
        <f t="shared" si="20"/>
        <v>-1295.4424022099997</v>
      </c>
      <c r="E84" s="14">
        <f t="shared" si="20"/>
        <v>-3675.9317119500001</v>
      </c>
      <c r="F84" s="15">
        <f t="shared" si="20"/>
        <v>-3024.9798785700004</v>
      </c>
    </row>
    <row r="85" spans="1:6" ht="14.1" customHeight="1" x14ac:dyDescent="0.2">
      <c r="A85" s="10" t="s">
        <v>23</v>
      </c>
      <c r="B85" s="11">
        <f t="shared" ref="B85:F90" si="21">SUM(B36+B64)</f>
        <v>-357.78137634999996</v>
      </c>
      <c r="C85" s="11">
        <f t="shared" si="21"/>
        <v>-354.92952878000006</v>
      </c>
      <c r="D85" s="11">
        <f t="shared" si="21"/>
        <v>-149.72885160000001</v>
      </c>
      <c r="E85" s="11">
        <f t="shared" si="21"/>
        <v>-412.77451660000003</v>
      </c>
      <c r="F85" s="12">
        <f t="shared" si="21"/>
        <v>287.01308843000004</v>
      </c>
    </row>
    <row r="86" spans="1:6" ht="14.1" customHeight="1" x14ac:dyDescent="0.2">
      <c r="A86" s="10" t="s">
        <v>24</v>
      </c>
      <c r="B86" s="11">
        <f t="shared" si="21"/>
        <v>-216.03640466999991</v>
      </c>
      <c r="C86" s="11">
        <f t="shared" si="21"/>
        <v>-587.06030750000014</v>
      </c>
      <c r="D86" s="11">
        <f t="shared" si="21"/>
        <v>-448.83213941000008</v>
      </c>
      <c r="E86" s="11">
        <f t="shared" si="21"/>
        <v>-568.61845760999995</v>
      </c>
      <c r="F86" s="12">
        <f t="shared" si="21"/>
        <v>-569.97946707000006</v>
      </c>
    </row>
    <row r="87" spans="1:6" ht="14.1" customHeight="1" x14ac:dyDescent="0.2">
      <c r="A87" s="10" t="s">
        <v>25</v>
      </c>
      <c r="B87" s="11">
        <f t="shared" si="21"/>
        <v>24.416541940000002</v>
      </c>
      <c r="C87" s="11">
        <f t="shared" si="21"/>
        <v>-25.092225009999765</v>
      </c>
      <c r="D87" s="11">
        <f t="shared" si="21"/>
        <v>25.95688247999999</v>
      </c>
      <c r="E87" s="11">
        <f t="shared" si="21"/>
        <v>-36.172417750000022</v>
      </c>
      <c r="F87" s="12">
        <f t="shared" si="21"/>
        <v>34.535783800000104</v>
      </c>
    </row>
    <row r="88" spans="1:6" ht="14.1" customHeight="1" x14ac:dyDescent="0.2">
      <c r="A88" s="10" t="s">
        <v>26</v>
      </c>
      <c r="B88" s="11">
        <f t="shared" si="21"/>
        <v>-34.568201929999987</v>
      </c>
      <c r="C88" s="11">
        <f t="shared" si="21"/>
        <v>3.019688869999996</v>
      </c>
      <c r="D88" s="11">
        <f t="shared" si="21"/>
        <v>-39.493000000000002</v>
      </c>
      <c r="E88" s="11">
        <f t="shared" si="21"/>
        <v>-49.538999999999994</v>
      </c>
      <c r="F88" s="12">
        <f t="shared" si="21"/>
        <v>26.164999999999992</v>
      </c>
    </row>
    <row r="89" spans="1:6" ht="14.1" customHeight="1" x14ac:dyDescent="0.2">
      <c r="A89" s="10" t="s">
        <v>27</v>
      </c>
      <c r="B89" s="11">
        <f t="shared" si="21"/>
        <v>-930.90831819999994</v>
      </c>
      <c r="C89" s="11">
        <f t="shared" si="21"/>
        <v>-1022.3561999999999</v>
      </c>
      <c r="D89" s="11">
        <f t="shared" si="21"/>
        <v>-1127.5937000000001</v>
      </c>
      <c r="E89" s="11">
        <f t="shared" si="21"/>
        <v>-1246.4364</v>
      </c>
      <c r="F89" s="12">
        <f t="shared" si="21"/>
        <v>-1390.7816</v>
      </c>
    </row>
    <row r="90" spans="1:6" ht="14.1" customHeight="1" x14ac:dyDescent="0.2">
      <c r="A90" s="10" t="s">
        <v>28</v>
      </c>
      <c r="B90" s="11">
        <f t="shared" si="21"/>
        <v>-2010.6021979000004</v>
      </c>
      <c r="C90" s="11">
        <f t="shared" si="21"/>
        <v>-1664.2787741700008</v>
      </c>
      <c r="D90" s="11">
        <f t="shared" si="21"/>
        <v>444.2484063200003</v>
      </c>
      <c r="E90" s="11">
        <f t="shared" si="21"/>
        <v>-1362.3909199899997</v>
      </c>
      <c r="F90" s="12">
        <f t="shared" si="21"/>
        <v>-1411.9326837300002</v>
      </c>
    </row>
    <row r="91" spans="1:6" ht="16.5" customHeight="1" x14ac:dyDescent="0.2">
      <c r="A91" s="13" t="s">
        <v>31</v>
      </c>
      <c r="B91" s="14">
        <f>SUM(B92:B97)</f>
        <v>-205.73555700000003</v>
      </c>
      <c r="C91" s="14">
        <f t="shared" ref="C91:F91" si="22">SUM(C92:C97)</f>
        <v>-207.21798966999995</v>
      </c>
      <c r="D91" s="14">
        <f t="shared" si="22"/>
        <v>-30.509766990000074</v>
      </c>
      <c r="E91" s="14">
        <f t="shared" si="22"/>
        <v>183.58547357999996</v>
      </c>
      <c r="F91" s="15">
        <f t="shared" si="22"/>
        <v>-44.499278809999929</v>
      </c>
    </row>
    <row r="92" spans="1:6" ht="14.1" customHeight="1" x14ac:dyDescent="0.2">
      <c r="A92" s="10" t="s">
        <v>13</v>
      </c>
      <c r="B92" s="11">
        <v>0</v>
      </c>
      <c r="C92" s="11">
        <v>0</v>
      </c>
      <c r="D92" s="11">
        <v>0</v>
      </c>
      <c r="E92" s="11">
        <v>0</v>
      </c>
      <c r="F92" s="12">
        <v>0</v>
      </c>
    </row>
    <row r="93" spans="1:6" ht="14.1" customHeight="1" x14ac:dyDescent="0.2">
      <c r="A93" s="10" t="s">
        <v>14</v>
      </c>
      <c r="B93" s="11">
        <v>0</v>
      </c>
      <c r="C93" s="11">
        <v>0</v>
      </c>
      <c r="D93" s="11">
        <v>0</v>
      </c>
      <c r="E93" s="11">
        <v>0</v>
      </c>
      <c r="F93" s="12">
        <v>0</v>
      </c>
    </row>
    <row r="94" spans="1:6" ht="14.1" customHeight="1" x14ac:dyDescent="0.2">
      <c r="A94" s="10" t="s">
        <v>15</v>
      </c>
      <c r="B94" s="11">
        <v>0</v>
      </c>
      <c r="C94" s="11">
        <v>0</v>
      </c>
      <c r="D94" s="11">
        <v>0</v>
      </c>
      <c r="E94" s="11">
        <v>0</v>
      </c>
      <c r="F94" s="12">
        <v>0</v>
      </c>
    </row>
    <row r="95" spans="1:6" ht="14.1" customHeight="1" x14ac:dyDescent="0.2">
      <c r="A95" s="10" t="s">
        <v>16</v>
      </c>
      <c r="B95" s="11">
        <v>-25.548209999999997</v>
      </c>
      <c r="C95" s="11">
        <v>-18.114840000000001</v>
      </c>
      <c r="D95" s="11">
        <v>-26.546129999999998</v>
      </c>
      <c r="E95" s="11">
        <v>-21.89997</v>
      </c>
      <c r="F95" s="12">
        <v>-35.15157</v>
      </c>
    </row>
    <row r="96" spans="1:6" ht="14.1" customHeight="1" x14ac:dyDescent="0.2">
      <c r="A96" s="10" t="s">
        <v>17</v>
      </c>
      <c r="B96" s="11">
        <v>0</v>
      </c>
      <c r="C96" s="11">
        <v>0</v>
      </c>
      <c r="D96" s="11">
        <v>0</v>
      </c>
      <c r="E96" s="11">
        <v>0</v>
      </c>
      <c r="F96" s="12">
        <v>0</v>
      </c>
    </row>
    <row r="97" spans="1:6" ht="14.1" customHeight="1" x14ac:dyDescent="0.2">
      <c r="A97" s="10" t="s">
        <v>18</v>
      </c>
      <c r="B97" s="11">
        <v>-180.18734700000005</v>
      </c>
      <c r="C97" s="11">
        <v>-189.10314966999994</v>
      </c>
      <c r="D97" s="11">
        <v>-3.9636369900000759</v>
      </c>
      <c r="E97" s="11">
        <v>205.48544357999995</v>
      </c>
      <c r="F97" s="12">
        <v>-9.3477088099999293</v>
      </c>
    </row>
    <row r="98" spans="1:6" ht="18" customHeight="1" x14ac:dyDescent="0.2">
      <c r="A98" s="13" t="s">
        <v>32</v>
      </c>
      <c r="B98" s="14">
        <f t="shared" ref="B98:F98" si="23">SUM(B99:B104)</f>
        <v>5486.8307596699997</v>
      </c>
      <c r="C98" s="14">
        <f t="shared" si="23"/>
        <v>2173.9986701599983</v>
      </c>
      <c r="D98" s="14">
        <f t="shared" si="23"/>
        <v>-77.296804310000425</v>
      </c>
      <c r="E98" s="14">
        <f t="shared" si="23"/>
        <v>701.00484135999784</v>
      </c>
      <c r="F98" s="16">
        <f t="shared" si="23"/>
        <v>6608.1998664799976</v>
      </c>
    </row>
    <row r="99" spans="1:6" ht="14.45" customHeight="1" x14ac:dyDescent="0.2">
      <c r="A99" s="10" t="s">
        <v>5</v>
      </c>
      <c r="B99" s="11">
        <f t="shared" ref="B99:F104" si="24">SUM(B106+B113)</f>
        <v>-82.985723649999954</v>
      </c>
      <c r="C99" s="11">
        <f t="shared" si="24"/>
        <v>-821.83181634000016</v>
      </c>
      <c r="D99" s="11">
        <f t="shared" si="24"/>
        <v>-367.21905685000007</v>
      </c>
      <c r="E99" s="11">
        <f t="shared" si="24"/>
        <v>182.09843324999997</v>
      </c>
      <c r="F99" s="12">
        <f t="shared" si="24"/>
        <v>565.06519162999984</v>
      </c>
    </row>
    <row r="100" spans="1:6" ht="14.45" customHeight="1" x14ac:dyDescent="0.2">
      <c r="A100" s="10" t="s">
        <v>6</v>
      </c>
      <c r="B100" s="11">
        <f t="shared" si="24"/>
        <v>603.7821816899999</v>
      </c>
      <c r="C100" s="11">
        <f t="shared" si="24"/>
        <v>-934.43680071999984</v>
      </c>
      <c r="D100" s="11">
        <f t="shared" si="24"/>
        <v>-2295.6253519900001</v>
      </c>
      <c r="E100" s="11">
        <f t="shared" si="24"/>
        <v>-509.23688145999949</v>
      </c>
      <c r="F100" s="12">
        <f t="shared" si="24"/>
        <v>1955.5274073399994</v>
      </c>
    </row>
    <row r="101" spans="1:6" ht="14.45" customHeight="1" x14ac:dyDescent="0.2">
      <c r="A101" s="10" t="s">
        <v>7</v>
      </c>
      <c r="B101" s="11">
        <f t="shared" si="24"/>
        <v>-59.138810299999818</v>
      </c>
      <c r="C101" s="11">
        <f t="shared" si="24"/>
        <v>141.26573002999953</v>
      </c>
      <c r="D101" s="11">
        <f t="shared" si="24"/>
        <v>2.3786826099990321</v>
      </c>
      <c r="E101" s="11">
        <f t="shared" si="24"/>
        <v>74.215906160000031</v>
      </c>
      <c r="F101" s="12">
        <f t="shared" si="24"/>
        <v>62.68209669999996</v>
      </c>
    </row>
    <row r="102" spans="1:6" ht="14.45" customHeight="1" x14ac:dyDescent="0.2">
      <c r="A102" s="10" t="s">
        <v>8</v>
      </c>
      <c r="B102" s="11">
        <f t="shared" si="24"/>
        <v>-1007.8310565700001</v>
      </c>
      <c r="C102" s="11">
        <f t="shared" si="24"/>
        <v>-492.31681889999993</v>
      </c>
      <c r="D102" s="11">
        <f t="shared" si="24"/>
        <v>-394.27706260000014</v>
      </c>
      <c r="E102" s="11">
        <f t="shared" si="24"/>
        <v>-1357.9412967400001</v>
      </c>
      <c r="F102" s="12">
        <f t="shared" si="24"/>
        <v>-636.97696665000024</v>
      </c>
    </row>
    <row r="103" spans="1:6" ht="14.45" customHeight="1" x14ac:dyDescent="0.2">
      <c r="A103" s="10" t="s">
        <v>9</v>
      </c>
      <c r="B103" s="11">
        <f t="shared" si="24"/>
        <v>2171.2239324500001</v>
      </c>
      <c r="C103" s="11">
        <f t="shared" si="24"/>
        <v>3642.6309999999999</v>
      </c>
      <c r="D103" s="11">
        <f t="shared" si="24"/>
        <v>6023.8726999999999</v>
      </c>
      <c r="E103" s="11">
        <f t="shared" si="24"/>
        <v>3064.2827049099997</v>
      </c>
      <c r="F103" s="12">
        <f t="shared" si="24"/>
        <v>4046.5033534200002</v>
      </c>
    </row>
    <row r="104" spans="1:6" ht="14.45" customHeight="1" x14ac:dyDescent="0.2">
      <c r="A104" s="10" t="s">
        <v>10</v>
      </c>
      <c r="B104" s="11">
        <f t="shared" si="24"/>
        <v>3861.7802360499995</v>
      </c>
      <c r="C104" s="11">
        <f t="shared" si="24"/>
        <v>638.68737608999902</v>
      </c>
      <c r="D104" s="11">
        <f t="shared" si="24"/>
        <v>-3046.4267154799991</v>
      </c>
      <c r="E104" s="11">
        <f t="shared" si="24"/>
        <v>-752.41402476000223</v>
      </c>
      <c r="F104" s="12">
        <f t="shared" si="24"/>
        <v>615.39878403999876</v>
      </c>
    </row>
    <row r="105" spans="1:6" ht="16.5" customHeight="1" x14ac:dyDescent="0.2">
      <c r="A105" s="13" t="s">
        <v>33</v>
      </c>
      <c r="B105" s="14">
        <f t="shared" ref="B105" si="25">SUM(B106:B111)</f>
        <v>22.65027804</v>
      </c>
      <c r="C105" s="14">
        <f t="shared" ref="C105:F105" si="26">SUM(C106:C111)</f>
        <v>22.118534930000003</v>
      </c>
      <c r="D105" s="14">
        <f t="shared" si="26"/>
        <v>11.094356999999999</v>
      </c>
      <c r="E105" s="14">
        <f t="shared" si="26"/>
        <v>4.3138000000000005</v>
      </c>
      <c r="F105" s="15">
        <f t="shared" si="26"/>
        <v>8.8641604100000002</v>
      </c>
    </row>
    <row r="106" spans="1:6" ht="14.1" customHeight="1" x14ac:dyDescent="0.2">
      <c r="A106" s="10" t="s">
        <v>13</v>
      </c>
      <c r="B106" s="11">
        <v>0</v>
      </c>
      <c r="C106" s="11">
        <v>0</v>
      </c>
      <c r="D106" s="11">
        <v>0</v>
      </c>
      <c r="E106" s="11">
        <v>0</v>
      </c>
      <c r="F106" s="12">
        <v>0</v>
      </c>
    </row>
    <row r="107" spans="1:6" ht="14.1" customHeight="1" x14ac:dyDescent="0.2">
      <c r="A107" s="10" t="s">
        <v>14</v>
      </c>
      <c r="B107" s="11">
        <v>0</v>
      </c>
      <c r="C107" s="11">
        <v>0</v>
      </c>
      <c r="D107" s="11">
        <v>0</v>
      </c>
      <c r="E107" s="11">
        <v>0</v>
      </c>
      <c r="F107" s="12">
        <v>0</v>
      </c>
    </row>
    <row r="108" spans="1:6" ht="14.1" customHeight="1" x14ac:dyDescent="0.2">
      <c r="A108" s="10" t="s">
        <v>15</v>
      </c>
      <c r="B108" s="11">
        <v>0</v>
      </c>
      <c r="C108" s="11">
        <v>0</v>
      </c>
      <c r="D108" s="11">
        <v>0</v>
      </c>
      <c r="E108" s="11">
        <v>0</v>
      </c>
      <c r="F108" s="12">
        <v>0</v>
      </c>
    </row>
    <row r="109" spans="1:6" ht="14.1" customHeight="1" x14ac:dyDescent="0.2">
      <c r="A109" s="10" t="s">
        <v>16</v>
      </c>
      <c r="B109" s="11">
        <v>0</v>
      </c>
      <c r="C109" s="11">
        <v>0</v>
      </c>
      <c r="D109" s="11">
        <v>0</v>
      </c>
      <c r="E109" s="11">
        <v>0</v>
      </c>
      <c r="F109" s="12">
        <v>0</v>
      </c>
    </row>
    <row r="110" spans="1:6" ht="14.1" customHeight="1" x14ac:dyDescent="0.2">
      <c r="A110" s="10" t="s">
        <v>17</v>
      </c>
      <c r="B110" s="11">
        <v>0</v>
      </c>
      <c r="C110" s="11">
        <v>0</v>
      </c>
      <c r="D110" s="11">
        <v>0</v>
      </c>
      <c r="E110" s="11">
        <v>0</v>
      </c>
      <c r="F110" s="12">
        <v>0</v>
      </c>
    </row>
    <row r="111" spans="1:6" ht="14.1" customHeight="1" x14ac:dyDescent="0.2">
      <c r="A111" s="10" t="s">
        <v>18</v>
      </c>
      <c r="B111" s="11">
        <v>22.65027804</v>
      </c>
      <c r="C111" s="11">
        <v>22.118534930000003</v>
      </c>
      <c r="D111" s="11">
        <v>11.094356999999999</v>
      </c>
      <c r="E111" s="11">
        <v>4.3138000000000005</v>
      </c>
      <c r="F111" s="12">
        <v>8.8641604100000002</v>
      </c>
    </row>
    <row r="112" spans="1:6" ht="20.100000000000001" customHeight="1" x14ac:dyDescent="0.2">
      <c r="A112" s="13" t="s">
        <v>34</v>
      </c>
      <c r="B112" s="14">
        <f t="shared" ref="B112:F112" si="27">SUM(B113:B118)</f>
        <v>5464.1804816299991</v>
      </c>
      <c r="C112" s="14">
        <f t="shared" si="27"/>
        <v>2151.8801352299984</v>
      </c>
      <c r="D112" s="14">
        <f t="shared" si="27"/>
        <v>-88.391161310000371</v>
      </c>
      <c r="E112" s="14">
        <f t="shared" si="27"/>
        <v>696.69104135999783</v>
      </c>
      <c r="F112" s="15">
        <f t="shared" si="27"/>
        <v>6599.3357060699982</v>
      </c>
    </row>
    <row r="113" spans="1:6" ht="14.1" customHeight="1" x14ac:dyDescent="0.2">
      <c r="A113" s="10" t="s">
        <v>13</v>
      </c>
      <c r="B113" s="11">
        <f>SUM(B127+B134+B141+B148)</f>
        <v>-82.985723649999954</v>
      </c>
      <c r="C113" s="11">
        <f t="shared" ref="C113:F117" si="28">SUM(C127+C134+C141+C148)</f>
        <v>-821.83181634000016</v>
      </c>
      <c r="D113" s="11">
        <f t="shared" si="28"/>
        <v>-367.21905685000007</v>
      </c>
      <c r="E113" s="11">
        <f t="shared" si="28"/>
        <v>182.09843324999997</v>
      </c>
      <c r="F113" s="12">
        <f t="shared" si="28"/>
        <v>565.06519162999984</v>
      </c>
    </row>
    <row r="114" spans="1:6" ht="14.1" customHeight="1" x14ac:dyDescent="0.2">
      <c r="A114" s="10" t="s">
        <v>14</v>
      </c>
      <c r="B114" s="11">
        <f>SUM(B128+B135+B142+B149)</f>
        <v>603.7821816899999</v>
      </c>
      <c r="C114" s="11">
        <f t="shared" si="28"/>
        <v>-934.43680071999984</v>
      </c>
      <c r="D114" s="11">
        <f t="shared" si="28"/>
        <v>-2295.6253519900001</v>
      </c>
      <c r="E114" s="11">
        <f t="shared" si="28"/>
        <v>-509.23688145999949</v>
      </c>
      <c r="F114" s="12">
        <f t="shared" si="28"/>
        <v>1955.5274073399994</v>
      </c>
    </row>
    <row r="115" spans="1:6" ht="14.1" customHeight="1" x14ac:dyDescent="0.2">
      <c r="A115" s="10" t="s">
        <v>15</v>
      </c>
      <c r="B115" s="11">
        <f>SUM(B129+B136+B143+B150)</f>
        <v>-59.138810299999818</v>
      </c>
      <c r="C115" s="11">
        <f t="shared" si="28"/>
        <v>141.26573002999953</v>
      </c>
      <c r="D115" s="11">
        <f t="shared" si="28"/>
        <v>2.3786826099990321</v>
      </c>
      <c r="E115" s="11">
        <f t="shared" si="28"/>
        <v>74.215906160000031</v>
      </c>
      <c r="F115" s="12">
        <f t="shared" si="28"/>
        <v>62.68209669999996</v>
      </c>
    </row>
    <row r="116" spans="1:6" ht="14.1" customHeight="1" x14ac:dyDescent="0.2">
      <c r="A116" s="10" t="s">
        <v>16</v>
      </c>
      <c r="B116" s="11">
        <f>SUM(B130+B137+B144+B151)</f>
        <v>-1007.8310565700001</v>
      </c>
      <c r="C116" s="11">
        <f t="shared" si="28"/>
        <v>-492.31681889999993</v>
      </c>
      <c r="D116" s="11">
        <f t="shared" si="28"/>
        <v>-394.27706260000014</v>
      </c>
      <c r="E116" s="11">
        <f t="shared" si="28"/>
        <v>-1357.9412967400001</v>
      </c>
      <c r="F116" s="12">
        <f t="shared" si="28"/>
        <v>-636.97696665000024</v>
      </c>
    </row>
    <row r="117" spans="1:6" ht="14.1" customHeight="1" x14ac:dyDescent="0.2">
      <c r="A117" s="10" t="s">
        <v>17</v>
      </c>
      <c r="B117" s="11">
        <f>SUM(B131+B138+B145+B152)</f>
        <v>2171.2239324500001</v>
      </c>
      <c r="C117" s="11">
        <f t="shared" si="28"/>
        <v>3642.6309999999999</v>
      </c>
      <c r="D117" s="11">
        <f t="shared" si="28"/>
        <v>6023.8726999999999</v>
      </c>
      <c r="E117" s="11">
        <f t="shared" si="28"/>
        <v>3064.2827049099997</v>
      </c>
      <c r="F117" s="12">
        <f t="shared" si="28"/>
        <v>4046.5033534200002</v>
      </c>
    </row>
    <row r="118" spans="1:6" ht="14.1" customHeight="1" x14ac:dyDescent="0.2">
      <c r="A118" s="10" t="s">
        <v>18</v>
      </c>
      <c r="B118" s="11">
        <f>SUM(B132+B139+B146+B153+B154)</f>
        <v>3839.1299580099994</v>
      </c>
      <c r="C118" s="11">
        <f t="shared" ref="C118:F118" si="29">SUM(C132+C139+C146+C153+C154)</f>
        <v>616.56884115999901</v>
      </c>
      <c r="D118" s="11">
        <f t="shared" si="29"/>
        <v>-3057.521072479999</v>
      </c>
      <c r="E118" s="11">
        <f t="shared" si="29"/>
        <v>-756.72782476000225</v>
      </c>
      <c r="F118" s="12">
        <f t="shared" si="29"/>
        <v>606.5346236299988</v>
      </c>
    </row>
    <row r="119" spans="1:6" ht="20.100000000000001" customHeight="1" x14ac:dyDescent="0.2">
      <c r="A119" s="13" t="s">
        <v>35</v>
      </c>
      <c r="B119" s="14">
        <f t="shared" ref="B119:F125" si="30">SUM(B126+B133)</f>
        <v>4570.1705540200001</v>
      </c>
      <c r="C119" s="14">
        <f t="shared" si="30"/>
        <v>3302.8903364399998</v>
      </c>
      <c r="D119" s="14">
        <f t="shared" si="30"/>
        <v>78.090317770000169</v>
      </c>
      <c r="E119" s="14">
        <f t="shared" si="30"/>
        <v>1361.40336286</v>
      </c>
      <c r="F119" s="15">
        <f t="shared" si="30"/>
        <v>2871.7855453999996</v>
      </c>
    </row>
    <row r="120" spans="1:6" ht="14.1" customHeight="1" x14ac:dyDescent="0.2">
      <c r="A120" s="10" t="s">
        <v>36</v>
      </c>
      <c r="B120" s="11">
        <f t="shared" si="30"/>
        <v>482.13908013999998</v>
      </c>
      <c r="C120" s="11">
        <f t="shared" si="30"/>
        <v>480.78993927999989</v>
      </c>
      <c r="D120" s="11">
        <f t="shared" si="30"/>
        <v>-303.72925431000004</v>
      </c>
      <c r="E120" s="11">
        <f t="shared" si="30"/>
        <v>275.23765400999997</v>
      </c>
      <c r="F120" s="12">
        <f t="shared" si="30"/>
        <v>380.94131098999986</v>
      </c>
    </row>
    <row r="121" spans="1:6" ht="14.1" customHeight="1" x14ac:dyDescent="0.2">
      <c r="A121" s="10" t="s">
        <v>37</v>
      </c>
      <c r="B121" s="11">
        <f t="shared" si="30"/>
        <v>118.27130197</v>
      </c>
      <c r="C121" s="11">
        <f t="shared" si="30"/>
        <v>-106.32871460000007</v>
      </c>
      <c r="D121" s="11">
        <f t="shared" si="30"/>
        <v>542.57068184000013</v>
      </c>
      <c r="E121" s="11">
        <f t="shared" si="30"/>
        <v>180.59466211000003</v>
      </c>
      <c r="F121" s="12">
        <f t="shared" si="30"/>
        <v>569.70171384000002</v>
      </c>
    </row>
    <row r="122" spans="1:6" ht="14.1" customHeight="1" x14ac:dyDescent="0.2">
      <c r="A122" s="10" t="s">
        <v>38</v>
      </c>
      <c r="B122" s="11">
        <f t="shared" si="30"/>
        <v>236.15467927999998</v>
      </c>
      <c r="C122" s="11">
        <f t="shared" si="30"/>
        <v>296.87336737999993</v>
      </c>
      <c r="D122" s="11">
        <f t="shared" si="30"/>
        <v>-191.69277090999992</v>
      </c>
      <c r="E122" s="11">
        <f t="shared" si="30"/>
        <v>324.15400268000002</v>
      </c>
      <c r="F122" s="12">
        <f t="shared" si="30"/>
        <v>-1.6989110400000014</v>
      </c>
    </row>
    <row r="123" spans="1:6" ht="14.1" customHeight="1" x14ac:dyDescent="0.2">
      <c r="A123" s="10" t="s">
        <v>39</v>
      </c>
      <c r="B123" s="11">
        <f t="shared" si="30"/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2">
        <f t="shared" si="30"/>
        <v>0</v>
      </c>
    </row>
    <row r="124" spans="1:6" ht="14.1" customHeight="1" x14ac:dyDescent="0.2">
      <c r="A124" s="10" t="s">
        <v>40</v>
      </c>
      <c r="B124" s="11">
        <f t="shared" si="30"/>
        <v>0</v>
      </c>
      <c r="C124" s="11">
        <f t="shared" si="30"/>
        <v>0</v>
      </c>
      <c r="D124" s="11">
        <f t="shared" si="30"/>
        <v>0</v>
      </c>
      <c r="E124" s="11">
        <f t="shared" si="30"/>
        <v>0</v>
      </c>
      <c r="F124" s="12">
        <f t="shared" si="30"/>
        <v>0</v>
      </c>
    </row>
    <row r="125" spans="1:6" ht="14.1" customHeight="1" x14ac:dyDescent="0.2">
      <c r="A125" s="10" t="s">
        <v>41</v>
      </c>
      <c r="B125" s="11">
        <f t="shared" si="30"/>
        <v>3733.6054926299998</v>
      </c>
      <c r="C125" s="11">
        <f t="shared" si="30"/>
        <v>2631.5557443800003</v>
      </c>
      <c r="D125" s="11">
        <f t="shared" si="30"/>
        <v>30.941661150000058</v>
      </c>
      <c r="E125" s="11">
        <f t="shared" si="30"/>
        <v>581.41704405999985</v>
      </c>
      <c r="F125" s="12">
        <f t="shared" si="30"/>
        <v>1922.8414316099997</v>
      </c>
    </row>
    <row r="126" spans="1:6" ht="20.100000000000001" customHeight="1" x14ac:dyDescent="0.2">
      <c r="A126" s="13" t="s">
        <v>42</v>
      </c>
      <c r="B126" s="14">
        <f t="shared" ref="B126" si="31">SUM(B127:B132)</f>
        <v>-180.33292263999999</v>
      </c>
      <c r="C126" s="14">
        <f t="shared" ref="C126:F126" si="32">SUM(C127:C132)</f>
        <v>-592.34691788999999</v>
      </c>
      <c r="D126" s="14">
        <f t="shared" si="32"/>
        <v>-94.024161449999852</v>
      </c>
      <c r="E126" s="14">
        <f t="shared" si="32"/>
        <v>-284.88300122999999</v>
      </c>
      <c r="F126" s="15">
        <f t="shared" si="32"/>
        <v>-34.401213330000004</v>
      </c>
    </row>
    <row r="127" spans="1:6" ht="14.1" customHeight="1" x14ac:dyDescent="0.2">
      <c r="A127" s="10" t="s">
        <v>43</v>
      </c>
      <c r="B127" s="11">
        <v>-51.306795569999998</v>
      </c>
      <c r="C127" s="11">
        <v>-31.851303000000001</v>
      </c>
      <c r="D127" s="11">
        <v>-21.310831</v>
      </c>
      <c r="E127" s="11">
        <v>-2.3194039999999987</v>
      </c>
      <c r="F127" s="12">
        <v>35.362634000000007</v>
      </c>
    </row>
    <row r="128" spans="1:6" ht="14.1" customHeight="1" x14ac:dyDescent="0.2">
      <c r="A128" s="10" t="s">
        <v>44</v>
      </c>
      <c r="B128" s="11">
        <v>-104.30990621000001</v>
      </c>
      <c r="C128" s="11">
        <v>-416.62964929000003</v>
      </c>
      <c r="D128" s="11">
        <v>343.04778457000009</v>
      </c>
      <c r="E128" s="11">
        <v>-177.06434224</v>
      </c>
      <c r="F128" s="12">
        <v>-104.8778721</v>
      </c>
    </row>
    <row r="129" spans="1:6" ht="14.1" customHeight="1" x14ac:dyDescent="0.2">
      <c r="A129" s="10" t="s">
        <v>45</v>
      </c>
      <c r="B129" s="11">
        <v>-2.5428328599999999</v>
      </c>
      <c r="C129" s="11">
        <v>-11.603445919999999</v>
      </c>
      <c r="D129" s="11">
        <v>-313.92769265999993</v>
      </c>
      <c r="E129" s="11">
        <v>-4.0874616299999991</v>
      </c>
      <c r="F129" s="12">
        <v>-5.7135453600000004</v>
      </c>
    </row>
    <row r="130" spans="1:6" ht="14.1" customHeight="1" x14ac:dyDescent="0.2">
      <c r="A130" s="10" t="s">
        <v>46</v>
      </c>
      <c r="B130" s="11">
        <v>0</v>
      </c>
      <c r="C130" s="11">
        <v>0</v>
      </c>
      <c r="D130" s="11">
        <v>0</v>
      </c>
      <c r="E130" s="11">
        <v>0</v>
      </c>
      <c r="F130" s="12">
        <v>0</v>
      </c>
    </row>
    <row r="131" spans="1:6" ht="14.1" customHeight="1" x14ac:dyDescent="0.2">
      <c r="A131" s="10" t="s">
        <v>47</v>
      </c>
      <c r="B131" s="11">
        <v>0</v>
      </c>
      <c r="C131" s="11">
        <v>0</v>
      </c>
      <c r="D131" s="11">
        <v>0</v>
      </c>
      <c r="E131" s="11">
        <v>0</v>
      </c>
      <c r="F131" s="12">
        <v>0</v>
      </c>
    </row>
    <row r="132" spans="1:6" ht="14.1" customHeight="1" x14ac:dyDescent="0.2">
      <c r="A132" s="10" t="s">
        <v>48</v>
      </c>
      <c r="B132" s="11">
        <v>-22.173387999999999</v>
      </c>
      <c r="C132" s="11">
        <v>-132.26251968000003</v>
      </c>
      <c r="D132" s="11">
        <v>-101.83342236</v>
      </c>
      <c r="E132" s="11">
        <v>-101.41179336</v>
      </c>
      <c r="F132" s="12">
        <v>40.827570129999998</v>
      </c>
    </row>
    <row r="133" spans="1:6" ht="20.100000000000001" customHeight="1" x14ac:dyDescent="0.2">
      <c r="A133" s="13" t="s">
        <v>49</v>
      </c>
      <c r="B133" s="14">
        <f t="shared" ref="B133:F133" si="33">SUM(B134:B139)</f>
        <v>4750.5034766600002</v>
      </c>
      <c r="C133" s="14">
        <f t="shared" si="33"/>
        <v>3895.2372543299998</v>
      </c>
      <c r="D133" s="14">
        <f t="shared" si="33"/>
        <v>172.11447922000002</v>
      </c>
      <c r="E133" s="14">
        <f t="shared" si="33"/>
        <v>1646.28636409</v>
      </c>
      <c r="F133" s="16">
        <f t="shared" si="33"/>
        <v>2906.1867587299994</v>
      </c>
    </row>
    <row r="134" spans="1:6" ht="14.1" customHeight="1" x14ac:dyDescent="0.2">
      <c r="A134" s="10" t="s">
        <v>43</v>
      </c>
      <c r="B134" s="11">
        <v>533.44587571</v>
      </c>
      <c r="C134" s="11">
        <v>512.64124227999991</v>
      </c>
      <c r="D134" s="11">
        <v>-282.41842331000004</v>
      </c>
      <c r="E134" s="11">
        <v>277.55705800999999</v>
      </c>
      <c r="F134" s="17">
        <v>345.57867698999985</v>
      </c>
    </row>
    <row r="135" spans="1:6" ht="14.1" customHeight="1" x14ac:dyDescent="0.2">
      <c r="A135" s="10" t="s">
        <v>44</v>
      </c>
      <c r="B135" s="11">
        <v>222.58120818</v>
      </c>
      <c r="C135" s="11">
        <v>310.30093468999996</v>
      </c>
      <c r="D135" s="11">
        <v>199.52289726999999</v>
      </c>
      <c r="E135" s="11">
        <v>357.65900435000003</v>
      </c>
      <c r="F135" s="17">
        <v>674.57958594000002</v>
      </c>
    </row>
    <row r="136" spans="1:6" ht="14.1" customHeight="1" x14ac:dyDescent="0.2">
      <c r="A136" s="10" t="s">
        <v>45</v>
      </c>
      <c r="B136" s="11">
        <v>238.69751213999999</v>
      </c>
      <c r="C136" s="11">
        <v>308.47681329999995</v>
      </c>
      <c r="D136" s="11">
        <v>122.23492175000001</v>
      </c>
      <c r="E136" s="11">
        <v>328.24146431000003</v>
      </c>
      <c r="F136" s="17">
        <v>4.014634319999999</v>
      </c>
    </row>
    <row r="137" spans="1:6" ht="14.1" customHeight="1" x14ac:dyDescent="0.2">
      <c r="A137" s="10" t="s">
        <v>46</v>
      </c>
      <c r="B137" s="11">
        <v>0</v>
      </c>
      <c r="C137" s="11">
        <v>0</v>
      </c>
      <c r="D137" s="11">
        <v>0</v>
      </c>
      <c r="E137" s="11">
        <v>0</v>
      </c>
      <c r="F137" s="17">
        <v>0</v>
      </c>
    </row>
    <row r="138" spans="1:6" ht="14.1" customHeight="1" x14ac:dyDescent="0.2">
      <c r="A138" s="10" t="s">
        <v>47</v>
      </c>
      <c r="B138" s="11">
        <v>0</v>
      </c>
      <c r="C138" s="11">
        <v>0</v>
      </c>
      <c r="D138" s="11">
        <v>0</v>
      </c>
      <c r="E138" s="11">
        <v>0</v>
      </c>
      <c r="F138" s="17">
        <v>0</v>
      </c>
    </row>
    <row r="139" spans="1:6" ht="14.1" customHeight="1" x14ac:dyDescent="0.2">
      <c r="A139" s="10" t="s">
        <v>48</v>
      </c>
      <c r="B139" s="11">
        <v>3755.77888063</v>
      </c>
      <c r="C139" s="11">
        <v>2763.8182640600003</v>
      </c>
      <c r="D139" s="11">
        <v>132.77508351000006</v>
      </c>
      <c r="E139" s="11">
        <v>682.8288374199999</v>
      </c>
      <c r="F139" s="17">
        <v>1882.0138614799998</v>
      </c>
    </row>
    <row r="140" spans="1:6" ht="20.100000000000001" customHeight="1" x14ac:dyDescent="0.2">
      <c r="A140" s="13" t="s">
        <v>50</v>
      </c>
      <c r="B140" s="14">
        <f t="shared" ref="B140:F140" si="34">SUM(B141:B146)</f>
        <v>516.24740460000021</v>
      </c>
      <c r="C140" s="14">
        <f t="shared" si="34"/>
        <v>3461.4102017399996</v>
      </c>
      <c r="D140" s="14">
        <f t="shared" si="34"/>
        <v>2443.3399345999997</v>
      </c>
      <c r="E140" s="14">
        <f t="shared" si="34"/>
        <v>-3705.7495911500018</v>
      </c>
      <c r="F140" s="16">
        <f t="shared" si="34"/>
        <v>3154.6910764099998</v>
      </c>
    </row>
    <row r="141" spans="1:6" ht="14.1" customHeight="1" x14ac:dyDescent="0.2">
      <c r="A141" s="10" t="s">
        <v>36</v>
      </c>
      <c r="B141" s="11">
        <v>-13.51816326</v>
      </c>
      <c r="C141" s="11">
        <v>15.828960999999998</v>
      </c>
      <c r="D141" s="11">
        <v>-14.057773000000001</v>
      </c>
      <c r="E141" s="11">
        <v>0.32605099999999998</v>
      </c>
      <c r="F141" s="17">
        <v>9.8715099999999989</v>
      </c>
    </row>
    <row r="142" spans="1:6" ht="14.1" customHeight="1" x14ac:dyDescent="0.2">
      <c r="A142" s="10" t="s">
        <v>37</v>
      </c>
      <c r="B142" s="11">
        <v>-242.7147283999999</v>
      </c>
      <c r="C142" s="11">
        <v>783.27817329000004</v>
      </c>
      <c r="D142" s="11">
        <v>-1279.93239417</v>
      </c>
      <c r="E142" s="11">
        <v>-1621.7316688399999</v>
      </c>
      <c r="F142" s="17">
        <v>-528.49367678999999</v>
      </c>
    </row>
    <row r="143" spans="1:6" ht="14.1" customHeight="1" x14ac:dyDescent="0.2">
      <c r="A143" s="10" t="s">
        <v>38</v>
      </c>
      <c r="B143" s="11">
        <v>-143.42508014999987</v>
      </c>
      <c r="C143" s="11">
        <v>-1537.7239241700004</v>
      </c>
      <c r="D143" s="11">
        <v>-1319.7301260499999</v>
      </c>
      <c r="E143" s="11">
        <v>-1750.62580063</v>
      </c>
      <c r="F143" s="17">
        <v>178.43744779000002</v>
      </c>
    </row>
    <row r="144" spans="1:6" ht="14.1" customHeight="1" x14ac:dyDescent="0.2">
      <c r="A144" s="10" t="s">
        <v>39</v>
      </c>
      <c r="B144" s="11">
        <v>-1023.8188695700001</v>
      </c>
      <c r="C144" s="11">
        <v>-112.21985688999999</v>
      </c>
      <c r="D144" s="11">
        <v>702.35010993999981</v>
      </c>
      <c r="E144" s="11">
        <v>-1605.5966284000001</v>
      </c>
      <c r="F144" s="17">
        <v>810.47005914999988</v>
      </c>
    </row>
    <row r="145" spans="1:6" ht="14.1" customHeight="1" x14ac:dyDescent="0.2">
      <c r="A145" s="10" t="s">
        <v>40</v>
      </c>
      <c r="B145" s="11">
        <v>1750</v>
      </c>
      <c r="C145" s="11">
        <v>3300</v>
      </c>
      <c r="D145" s="11">
        <v>4564.7669999999998</v>
      </c>
      <c r="E145" s="11">
        <v>2393.7216049099998</v>
      </c>
      <c r="F145" s="17">
        <v>3516.2292534200001</v>
      </c>
    </row>
    <row r="146" spans="1:6" ht="14.1" customHeight="1" x14ac:dyDescent="0.2">
      <c r="A146" s="10" t="s">
        <v>41</v>
      </c>
      <c r="B146" s="11">
        <v>189.72424597999998</v>
      </c>
      <c r="C146" s="11">
        <v>1012.2468485099998</v>
      </c>
      <c r="D146" s="11">
        <v>-210.05688212000041</v>
      </c>
      <c r="E146" s="11">
        <v>-1121.843149190001</v>
      </c>
      <c r="F146" s="17">
        <v>-831.82351715999994</v>
      </c>
    </row>
    <row r="147" spans="1:6" ht="20.100000000000001" customHeight="1" x14ac:dyDescent="0.2">
      <c r="A147" s="13" t="s">
        <v>51</v>
      </c>
      <c r="B147" s="14">
        <f t="shared" ref="B147:F147" si="35">SUM(B148:B153)</f>
        <v>-254.87703463000025</v>
      </c>
      <c r="C147" s="14">
        <f t="shared" si="35"/>
        <v>-3385.6337436700014</v>
      </c>
      <c r="D147" s="14">
        <f t="shared" si="35"/>
        <v>2935.5651081799997</v>
      </c>
      <c r="E147" s="14">
        <f t="shared" si="35"/>
        <v>1953.9057175799994</v>
      </c>
      <c r="F147" s="16">
        <f t="shared" si="35"/>
        <v>-1346.747067320001</v>
      </c>
    </row>
    <row r="148" spans="1:6" ht="14.1" customHeight="1" x14ac:dyDescent="0.2">
      <c r="A148" s="10" t="s">
        <v>36</v>
      </c>
      <c r="B148" s="11">
        <v>-551.60664052999994</v>
      </c>
      <c r="C148" s="11">
        <v>-1318.4507166200001</v>
      </c>
      <c r="D148" s="11">
        <v>-49.432029540000016</v>
      </c>
      <c r="E148" s="11">
        <v>-93.465271760000007</v>
      </c>
      <c r="F148" s="12">
        <v>174.25237064000001</v>
      </c>
    </row>
    <row r="149" spans="1:6" ht="14.1" customHeight="1" x14ac:dyDescent="0.2">
      <c r="A149" s="10" t="s">
        <v>37</v>
      </c>
      <c r="B149" s="11">
        <v>728.22560811999983</v>
      </c>
      <c r="C149" s="11">
        <v>-1611.3862594099999</v>
      </c>
      <c r="D149" s="11">
        <v>-1558.2636396600003</v>
      </c>
      <c r="E149" s="11">
        <v>931.90012527000044</v>
      </c>
      <c r="F149" s="12">
        <v>1914.3193702899994</v>
      </c>
    </row>
    <row r="150" spans="1:6" ht="14.1" customHeight="1" x14ac:dyDescent="0.2">
      <c r="A150" s="10" t="s">
        <v>38</v>
      </c>
      <c r="B150" s="11">
        <v>-151.86840942999993</v>
      </c>
      <c r="C150" s="11">
        <v>1382.1162868199999</v>
      </c>
      <c r="D150" s="11">
        <v>1513.8015795699989</v>
      </c>
      <c r="E150" s="11">
        <v>1500.6877041099999</v>
      </c>
      <c r="F150" s="12">
        <v>-114.05644005000005</v>
      </c>
    </row>
    <row r="151" spans="1:6" ht="14.1" customHeight="1" x14ac:dyDescent="0.2">
      <c r="A151" s="10" t="s">
        <v>39</v>
      </c>
      <c r="B151" s="11">
        <v>15.987813000000017</v>
      </c>
      <c r="C151" s="11">
        <v>-380.09696200999997</v>
      </c>
      <c r="D151" s="11">
        <v>-1096.6271725399999</v>
      </c>
      <c r="E151" s="11">
        <v>247.65533166</v>
      </c>
      <c r="F151" s="12">
        <v>-1447.4470258000001</v>
      </c>
    </row>
    <row r="152" spans="1:6" ht="14.1" customHeight="1" x14ac:dyDescent="0.2">
      <c r="A152" s="10" t="s">
        <v>40</v>
      </c>
      <c r="B152" s="11">
        <v>421.22393244999995</v>
      </c>
      <c r="C152" s="11">
        <v>342.63100000000003</v>
      </c>
      <c r="D152" s="11">
        <v>1459.1057000000003</v>
      </c>
      <c r="E152" s="11">
        <v>670.56110000000001</v>
      </c>
      <c r="F152" s="12">
        <v>530.2741000000002</v>
      </c>
    </row>
    <row r="153" spans="1:6" ht="14.1" customHeight="1" x14ac:dyDescent="0.2">
      <c r="A153" s="10" t="s">
        <v>41</v>
      </c>
      <c r="B153" s="11">
        <v>-716.83933824000019</v>
      </c>
      <c r="C153" s="11">
        <v>-1800.447092450001</v>
      </c>
      <c r="D153" s="11">
        <v>2666.9806703500008</v>
      </c>
      <c r="E153" s="11">
        <v>-1303.4332717000011</v>
      </c>
      <c r="F153" s="12">
        <v>-2404.0894424000007</v>
      </c>
    </row>
    <row r="154" spans="1:6" ht="20.100000000000001" customHeight="1" x14ac:dyDescent="0.2">
      <c r="A154" s="13" t="s">
        <v>52</v>
      </c>
      <c r="B154" s="14">
        <v>632.63955764000002</v>
      </c>
      <c r="C154" s="14">
        <v>-1226.7866592800001</v>
      </c>
      <c r="D154" s="14">
        <v>-5545.3865218599994</v>
      </c>
      <c r="E154" s="14">
        <v>1087.13155207</v>
      </c>
      <c r="F154" s="15">
        <v>1919.6061515799997</v>
      </c>
    </row>
    <row r="155" spans="1:6" ht="24.95" customHeight="1" x14ac:dyDescent="0.2">
      <c r="A155" s="18" t="s">
        <v>53</v>
      </c>
      <c r="B155" s="19">
        <f>SUM(-B7-B98)</f>
        <v>-179.47025915000359</v>
      </c>
      <c r="C155" s="19">
        <f t="shared" ref="C155:F155" si="36">SUM(-C7-C98)</f>
        <v>1350.00208544</v>
      </c>
      <c r="D155" s="19">
        <f t="shared" si="36"/>
        <v>-308.1641038799969</v>
      </c>
      <c r="E155" s="19">
        <f t="shared" si="36"/>
        <v>77.774013400002445</v>
      </c>
      <c r="F155" s="20">
        <f t="shared" si="36"/>
        <v>-6133.0539175899976</v>
      </c>
    </row>
    <row r="156" spans="1:6" ht="9.9499999999999993" customHeight="1" x14ac:dyDescent="0.2"/>
    <row r="157" spans="1:6" ht="12.75" customHeight="1" x14ac:dyDescent="0.2">
      <c r="A157" s="6" t="s">
        <v>54</v>
      </c>
    </row>
    <row r="158" spans="1:6" x14ac:dyDescent="0.2">
      <c r="A158" s="6" t="s">
        <v>58</v>
      </c>
    </row>
    <row r="159" spans="1:6" x14ac:dyDescent="0.2">
      <c r="A159" s="6" t="s">
        <v>1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B147:F147" formulaRange="1"/>
    <ignoredError sqref="B77:F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2024-07-18T19:53:42Z</cp:lastPrinted>
  <dcterms:created xsi:type="dcterms:W3CDTF">2018-06-20T19:05:26Z</dcterms:created>
  <dcterms:modified xsi:type="dcterms:W3CDTF">2024-07-18T20:55:25Z</dcterms:modified>
</cp:coreProperties>
</file>